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78DA19BA-B18A-4B0D-9E49-6A74D653F47B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ΠΡΟΣΛΗΠ" sheetId="6" r:id="rId1"/>
    <sheet name="ΓΕΝ ΚΑΤ ΧΩΡΙΣ ΕΜΠΕ" sheetId="4" r:id="rId2"/>
    <sheet name="ΓΕΝ ΚΑΤ ΕΙΔΙΚΗ ΚΑΤΗΓΟΡΙΑ_ΧΩΡΙΣ" sheetId="5" r:id="rId3"/>
    <sheet name="ΑΠΟΡΡΙΠΤΕΟΙ" sheetId="7" r:id="rId4"/>
  </sheets>
  <calcPr calcId="181029"/>
</workbook>
</file>

<file path=xl/calcChain.xml><?xml version="1.0" encoding="utf-8"?>
<calcChain xmlns="http://schemas.openxmlformats.org/spreadsheetml/2006/main">
  <c r="W4" i="6" l="1"/>
  <c r="U4" i="6"/>
  <c r="S4" i="6"/>
  <c r="Q4" i="6"/>
  <c r="O4" i="6"/>
  <c r="M4" i="6"/>
  <c r="I4" i="6"/>
  <c r="H4" i="6"/>
  <c r="X4" i="6" s="1"/>
  <c r="W8" i="6"/>
  <c r="U8" i="6"/>
  <c r="S8" i="6"/>
  <c r="Q8" i="6"/>
  <c r="O8" i="6"/>
  <c r="M8" i="6"/>
  <c r="I8" i="6"/>
  <c r="H8" i="6"/>
  <c r="X8" i="6" s="1"/>
  <c r="W4" i="5"/>
  <c r="U4" i="5"/>
  <c r="S4" i="5"/>
  <c r="Q4" i="5"/>
  <c r="O4" i="5"/>
  <c r="M4" i="5"/>
  <c r="I4" i="5"/>
  <c r="H4" i="5"/>
  <c r="X4" i="5" s="1"/>
  <c r="W5" i="5"/>
  <c r="U5" i="5"/>
  <c r="S5" i="5"/>
  <c r="Q5" i="5"/>
  <c r="O5" i="5"/>
  <c r="M5" i="5"/>
  <c r="I5" i="5"/>
  <c r="H5" i="5"/>
  <c r="X5" i="5" s="1"/>
  <c r="W5" i="4"/>
  <c r="S5" i="4"/>
  <c r="Q5" i="4"/>
  <c r="O5" i="4"/>
  <c r="M5" i="4"/>
  <c r="I5" i="4"/>
  <c r="H5" i="4"/>
  <c r="W4" i="4"/>
  <c r="U4" i="4"/>
  <c r="S4" i="4"/>
  <c r="Q4" i="4"/>
  <c r="O4" i="4"/>
  <c r="M4" i="4"/>
  <c r="I4" i="4"/>
  <c r="H4" i="4"/>
  <c r="X4" i="4" l="1"/>
  <c r="X5" i="4"/>
  <c r="H6" i="5"/>
  <c r="S6" i="5"/>
  <c r="M6" i="5"/>
  <c r="O6" i="5"/>
  <c r="Q6" i="5"/>
  <c r="W6" i="5"/>
  <c r="U6" i="5"/>
  <c r="I6" i="5"/>
  <c r="H7" i="5"/>
  <c r="S7" i="5"/>
  <c r="M7" i="5"/>
  <c r="O7" i="5"/>
  <c r="Q7" i="5"/>
  <c r="W7" i="5"/>
  <c r="U7" i="5"/>
  <c r="I7" i="5"/>
  <c r="H9" i="4"/>
  <c r="S9" i="4"/>
  <c r="M9" i="4"/>
  <c r="O9" i="4"/>
  <c r="Q9" i="4"/>
  <c r="W9" i="4"/>
  <c r="U9" i="4"/>
  <c r="I9" i="4"/>
  <c r="H13" i="4"/>
  <c r="I13" i="4"/>
  <c r="M13" i="4"/>
  <c r="O13" i="4"/>
  <c r="Q13" i="4"/>
  <c r="S13" i="4"/>
  <c r="U13" i="4"/>
  <c r="W13" i="4"/>
  <c r="H6" i="4"/>
  <c r="I6" i="4"/>
  <c r="M6" i="4"/>
  <c r="O6" i="4"/>
  <c r="Q6" i="4"/>
  <c r="S6" i="4"/>
  <c r="U6" i="4"/>
  <c r="W6" i="4"/>
  <c r="H23" i="4"/>
  <c r="I23" i="4"/>
  <c r="M23" i="4"/>
  <c r="O23" i="4"/>
  <c r="Q23" i="4"/>
  <c r="S23" i="4"/>
  <c r="U23" i="4"/>
  <c r="W23" i="4"/>
  <c r="H12" i="4"/>
  <c r="I12" i="4"/>
  <c r="M12" i="4"/>
  <c r="O12" i="4"/>
  <c r="Q12" i="4"/>
  <c r="S12" i="4"/>
  <c r="U12" i="4"/>
  <c r="W12" i="4"/>
  <c r="H20" i="4"/>
  <c r="I20" i="4"/>
  <c r="M20" i="4"/>
  <c r="O20" i="4"/>
  <c r="Q20" i="4"/>
  <c r="S20" i="4"/>
  <c r="U20" i="4"/>
  <c r="W20" i="4"/>
  <c r="H15" i="4"/>
  <c r="I15" i="4"/>
  <c r="M15" i="4"/>
  <c r="O15" i="4"/>
  <c r="Q15" i="4"/>
  <c r="S15" i="4"/>
  <c r="U15" i="4"/>
  <c r="W15" i="4"/>
  <c r="H16" i="4"/>
  <c r="I16" i="4"/>
  <c r="M16" i="4"/>
  <c r="O16" i="4"/>
  <c r="Q16" i="4"/>
  <c r="S16" i="4"/>
  <c r="U16" i="4"/>
  <c r="W16" i="4"/>
  <c r="H11" i="4"/>
  <c r="I11" i="4"/>
  <c r="M11" i="4"/>
  <c r="O11" i="4"/>
  <c r="Q11" i="4"/>
  <c r="S11" i="4"/>
  <c r="U11" i="4"/>
  <c r="W11" i="4"/>
  <c r="H18" i="4"/>
  <c r="I18" i="4"/>
  <c r="M18" i="4"/>
  <c r="O18" i="4"/>
  <c r="Q18" i="4"/>
  <c r="S18" i="4"/>
  <c r="U18" i="4"/>
  <c r="W18" i="4"/>
  <c r="U14" i="4"/>
  <c r="U7" i="4"/>
  <c r="U10" i="4"/>
  <c r="U21" i="4"/>
  <c r="U22" i="4"/>
  <c r="U19" i="4"/>
  <c r="U8" i="4"/>
  <c r="U17" i="4"/>
  <c r="S14" i="4"/>
  <c r="S7" i="4"/>
  <c r="S10" i="4"/>
  <c r="S21" i="4"/>
  <c r="S22" i="4"/>
  <c r="S19" i="4"/>
  <c r="S8" i="4"/>
  <c r="S17" i="4"/>
  <c r="I14" i="4"/>
  <c r="I7" i="4"/>
  <c r="I10" i="4"/>
  <c r="I21" i="4"/>
  <c r="I22" i="4"/>
  <c r="I19" i="4"/>
  <c r="I8" i="4"/>
  <c r="I17" i="4"/>
  <c r="M14" i="4"/>
  <c r="M7" i="4"/>
  <c r="M10" i="4"/>
  <c r="M21" i="4"/>
  <c r="M22" i="4"/>
  <c r="M19" i="4"/>
  <c r="M8" i="4"/>
  <c r="M17" i="4"/>
  <c r="O19" i="4"/>
  <c r="O8" i="4"/>
  <c r="Q14" i="4"/>
  <c r="Q7" i="4"/>
  <c r="Q10" i="4"/>
  <c r="Q21" i="4"/>
  <c r="Q22" i="4"/>
  <c r="Q19" i="4"/>
  <c r="Q8" i="4"/>
  <c r="Q17" i="4"/>
  <c r="O17" i="4"/>
  <c r="X17" i="4" s="1"/>
  <c r="O14" i="4"/>
  <c r="O7" i="4"/>
  <c r="X7" i="4" s="1"/>
  <c r="O10" i="4"/>
  <c r="O21" i="4"/>
  <c r="O22" i="4"/>
  <c r="W14" i="4"/>
  <c r="W7" i="4"/>
  <c r="W10" i="4"/>
  <c r="W21" i="4"/>
  <c r="W22" i="4"/>
  <c r="W19" i="4"/>
  <c r="W8" i="4"/>
  <c r="W17" i="4"/>
  <c r="H14" i="4"/>
  <c r="H7" i="4"/>
  <c r="H10" i="4"/>
  <c r="H21" i="4"/>
  <c r="H22" i="4"/>
  <c r="H19" i="4"/>
  <c r="H8" i="4"/>
  <c r="H17" i="4"/>
  <c r="X6" i="5" l="1"/>
  <c r="X7" i="5"/>
  <c r="X10" i="4"/>
  <c r="X21" i="4"/>
  <c r="X14" i="4"/>
  <c r="X8" i="4"/>
  <c r="X16" i="4"/>
  <c r="X19" i="4"/>
  <c r="X22" i="4"/>
  <c r="X18" i="4"/>
  <c r="X20" i="4"/>
  <c r="X12" i="4"/>
  <c r="X23" i="4"/>
  <c r="X6" i="4"/>
  <c r="X15" i="4"/>
  <c r="X11" i="4"/>
  <c r="X13" i="4"/>
  <c r="X9" i="4"/>
</calcChain>
</file>

<file path=xl/sharedStrings.xml><?xml version="1.0" encoding="utf-8"?>
<sst xmlns="http://schemas.openxmlformats.org/spreadsheetml/2006/main" count="322" uniqueCount="124">
  <si>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</si>
  <si>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</si>
  <si>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</si>
  <si>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</si>
  <si>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</si>
  <si>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</si>
  <si>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</si>
  <si>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</si>
  <si>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</si>
  <si>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</si>
  <si>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</si>
  <si>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</si>
  <si>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</si>
  <si>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</si>
  <si>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ΑΝΑΠΗΡΙΑ 67% &amp; ΑΝΩ</t>
  </si>
  <si>
    <t>ΤΙΤΛΟΣ ΣΠΟΥΔΩΝ (κωδ. 036)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</si>
  <si>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</si>
  <si>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</si>
  <si>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</si>
  <si>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</si>
  <si>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</si>
  <si>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</si>
  <si>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</si>
  <si>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</si>
  <si>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1797/01-10-2018</t>
  </si>
  <si>
    <t>ΑΛΟΓΑΡΗΣ</t>
  </si>
  <si>
    <t>ΚΩΝΣΤΑΝΤΙΝΟΣ</t>
  </si>
  <si>
    <t>662/26-09-2018</t>
  </si>
  <si>
    <t>ΒΙΝΔΕΝΑ</t>
  </si>
  <si>
    <t>ΒΑΣΙΛΙΚΗ</t>
  </si>
  <si>
    <t>2453/02-10-2018</t>
  </si>
  <si>
    <t>ΒΡΑΝΤΖΑΣ</t>
  </si>
  <si>
    <t>ΝΙΚΟΛΑΟΣ</t>
  </si>
  <si>
    <t>336/24-09-2018</t>
  </si>
  <si>
    <t>ΓΟΥΛΑ</t>
  </si>
  <si>
    <t>ΑΓΓΕΛΙΚΗ</t>
  </si>
  <si>
    <t>1217/28-09-2018</t>
  </si>
  <si>
    <t>ΜΑΡΙΑ</t>
  </si>
  <si>
    <t>1592/01-10-2018</t>
  </si>
  <si>
    <t>ΔΙΑΛΛΑΣ</t>
  </si>
  <si>
    <t>ΑΘΑΝΑΣΙΟΣ</t>
  </si>
  <si>
    <t>555/25-09-2018</t>
  </si>
  <si>
    <t>ΖΑΝΙΑΣ</t>
  </si>
  <si>
    <t>ΕΥΣΤΑΘΙΟΣ</t>
  </si>
  <si>
    <t>1372/28-09-2018</t>
  </si>
  <si>
    <t>ΖΗΚΟΥ</t>
  </si>
  <si>
    <t>ΑΡΙΣΤΕΑ</t>
  </si>
  <si>
    <t>341/24-09-2018</t>
  </si>
  <si>
    <t>ΙΩΑΝΝΙΔΗΣ</t>
  </si>
  <si>
    <t>ΔΗΜΗΤΡΙΟΣ</t>
  </si>
  <si>
    <t>1625/01-10-2018</t>
  </si>
  <si>
    <t>ΚΑΡΚΑΛΕΤΣΗΣ</t>
  </si>
  <si>
    <t>ΣΕΡΑΦΕΙΜ</t>
  </si>
  <si>
    <t>716/26-09-2018</t>
  </si>
  <si>
    <t>ΚΟΥΖΟΥΚΙΔΟΥ</t>
  </si>
  <si>
    <t>ΓΕΩΡΓΙΑ</t>
  </si>
  <si>
    <t>642/26-09-2018</t>
  </si>
  <si>
    <t>ΓΕΩΡΓΙΟΣ</t>
  </si>
  <si>
    <t>366/24-09-2018</t>
  </si>
  <si>
    <t>ΜΕΚΡΑ</t>
  </si>
  <si>
    <t>ΚΩΝΣΤΑΝΤΙΝΑ</t>
  </si>
  <si>
    <t>1848/01-10-2018</t>
  </si>
  <si>
    <t>ΜΕΡΡΗ</t>
  </si>
  <si>
    <t>ΑΝΤΩΝΙΑ</t>
  </si>
  <si>
    <t>538/25-09-2018</t>
  </si>
  <si>
    <t>ΝΤΟΜΑΤΑ</t>
  </si>
  <si>
    <t>ΣΟΦΙΑ</t>
  </si>
  <si>
    <t>2053/01-10-2018</t>
  </si>
  <si>
    <t>ΠΑΡΩΝΗ</t>
  </si>
  <si>
    <t>ΙΩΑΝΝΑ</t>
  </si>
  <si>
    <t>2456/02-10-2018</t>
  </si>
  <si>
    <t>ΠΛΙΟΥΤΑ</t>
  </si>
  <si>
    <t>ΕΛΕΝΗ</t>
  </si>
  <si>
    <t>2335/02-10-2018</t>
  </si>
  <si>
    <t>ΤΑΛΛΑΡΗ</t>
  </si>
  <si>
    <t>ΕΥΘΥΜΙΑ-ΑΝΤΩΝΙΑ</t>
  </si>
  <si>
    <t>2284/02-10-2018</t>
  </si>
  <si>
    <t>ΤΣΟΥΛΙΑΗΣ</t>
  </si>
  <si>
    <t>539/25-09-2018</t>
  </si>
  <si>
    <t>ΧΑΙΡΕΤΗΣ</t>
  </si>
  <si>
    <t>ΕΜΜΑΝΟΥΗΛ</t>
  </si>
  <si>
    <t>Παρατηρήσεις</t>
  </si>
  <si>
    <t>**7925</t>
  </si>
  <si>
    <t>**7048</t>
  </si>
  <si>
    <t>**5649</t>
  </si>
  <si>
    <t>**3623</t>
  </si>
  <si>
    <t>**3558</t>
  </si>
  <si>
    <t>ΔΑΟΥΤΗ</t>
  </si>
  <si>
    <t>**4936</t>
  </si>
  <si>
    <t>**2725</t>
  </si>
  <si>
    <t>**7588</t>
  </si>
  <si>
    <t>**8514</t>
  </si>
  <si>
    <t>**1125</t>
  </si>
  <si>
    <t>**2784</t>
  </si>
  <si>
    <t>**2790</t>
  </si>
  <si>
    <t>ΚΩΣΤΟΓΙΑΝΝΟΣ</t>
  </si>
  <si>
    <t>ΛΑΘΟΣ ΕΝΤΥΠΟ ΑΙΤΗΣΗΣ</t>
  </si>
  <si>
    <t>**0301</t>
  </si>
  <si>
    <t>**3849</t>
  </si>
  <si>
    <t>**8274</t>
  </si>
  <si>
    <t>**6356</t>
  </si>
  <si>
    <t>**5802</t>
  </si>
  <si>
    <t>**2160</t>
  </si>
  <si>
    <t>**6800</t>
  </si>
  <si>
    <t>**7897</t>
  </si>
  <si>
    <t>ΑΞΙΟΛΟΓΗΘΗΚΕ ΔΕ15</t>
  </si>
  <si>
    <t xml:space="preserve">Β ) 1 ΘΕΣΗ ΕΙΔΙΚΗΣ ΚΑΤΗΓΟΡΙΑΣ ΧΩΡΙΣ ΓΕΝΙΚΗ ΕΜΠΕΙΡΙΑ </t>
  </si>
  <si>
    <t>ΕΙΔΙΚΗ ΚΑΤΗΓΟΡΙΑ</t>
  </si>
  <si>
    <t>ΑΔΤ</t>
  </si>
  <si>
    <t>ΠΑΡΑΤΗΡΗΣΕΙΣ</t>
  </si>
  <si>
    <t>1207/28-9-2018</t>
  </si>
  <si>
    <t>**1440</t>
  </si>
  <si>
    <t>ΑΞΙΟΛΟΓΗΘΗΚΕ ΣΤΗΝ ΠΡΩΤΗ ΕΠΙΛΟΓΗ ΒΑΣΕΙ ΑΙΤΗΣΗΣ (Δ5)</t>
  </si>
  <si>
    <r>
      <t xml:space="preserve">ΔΕ15 - ΔΕ ΚΛΙΒΑΝΙΣΤΩΝ ΑΠΟΣΤΕΙΡΩΣΗΣ     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</si>
  <si>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>248/21.9.2018</t>
  </si>
  <si>
    <t>**9061</t>
  </si>
  <si>
    <t>ΑΞΙΟΛΟΓΗΘΗΚΕ ΣΤΗΝ ΠΡΩΤΗ ΕΠΙΛΟΓΗ ΒΑΣΕΙ ΑΙΤΗΣΗΣ (Δ3)</t>
  </si>
  <si>
    <t>2145/01-10-2018</t>
  </si>
  <si>
    <t>**2895</t>
  </si>
  <si>
    <r>
      <t xml:space="preserve">ΔΕ15 - ΔΕ ΚΛΙΒΑΝΙΣΤΩΝ ΑΠΟΣΤΕΙΡΩΣΗΣ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 (ΧΩΡΙΣ ΓΕΝΙΚΗ ΕΜΠΕΙΡΙΑ)</t>
    </r>
  </si>
  <si>
    <t>ΔΕ15 - ΔΕ ΚΛΙΒΑΝΙΣΤΩΝ ΑΠΟΣΤΕΙΡΩΣΗΣ                                                           ΠΡΟΣΩΡΙΝΟΣ ΠΙΝΑΚΑΣ ΘΕΣΗΣ ΕΙΔΙΚΗΣ ΚΑΤΗΓΟΡΙΑΣ  (ΧΩΡΙΣ ΓΕΝΙΚΗ ΕΜΠΕΙΡΙΑ)</t>
  </si>
  <si>
    <t xml:space="preserve">Α ) ΜΙΑ ΘΕΣΗ ΧΩΡΙΣ  ΓΕΝΙΚΗ ΕΜΠΕΙΡΙΑ </t>
  </si>
  <si>
    <r>
      <t xml:space="preserve">ΔΕ15 - ΔΕ ΚΛΙΒΑΝΙΣΤΩΝ ΑΠΟΣΤΕΙΡΩΣΗΣ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ΠΡΟΣΛΗΠΤΕΩΝ
</t>
    </r>
    <r>
      <rPr>
        <b/>
        <sz val="14"/>
        <color theme="1"/>
        <rFont val="Calibri"/>
        <family val="2"/>
        <charset val="161"/>
        <scheme val="minor"/>
      </rPr>
      <t>(1 ΘΕΣΗ ΧΩΡΙΣ ΓΕΝΙΚΗ ΕΜΠΕΙΡΙΑ, 1 ΘΕΣΗ ΕΙΔΙΚΗΣ ΚΑΤΗΓΟΡΙΑΣ ΧΩΡΙΣ ΓΕΝΙΚΗ ΕΜΠΕΙΡΙΑ)</t>
    </r>
  </si>
  <si>
    <t>ΕΝΤΟΠΙΟΤΗΤΑ (ΗΜΕΡΟΜΗΝΙΑ ΓΕΝΝΗΣΗΣ)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</si>
</sst>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3" fillId="2" borderId="3" xfId="0" applyFont="1" applyFill="1" applyBorder="1" applyAlignment="1" applyProtection="1">
      <alignment horizontal="left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3" workbookViewId="0">
      <selection activeCell="E12" sqref="E12"/>
    </sheetView>
  </sheetViews>
  <sheetFormatPr defaultRowHeight="14.4" x14ac:dyDescent="0.55000000000000004"/>
  <cols>
    <col min="1" max="1" width="8.83984375" style="26"/>
    <col min="2" max="2" width="14.41796875" style="26" bestFit="1" customWidth="1"/>
    <col min="3" max="3" width="7" style="26" bestFit="1" customWidth="1"/>
    <col min="4" max="4" width="10.15625" style="26" bestFit="1" customWidth="1"/>
    <col min="5" max="5" width="13.26171875" style="26" bestFit="1" customWidth="1"/>
    <col min="6" max="9" width="8.83984375" style="26"/>
    <col min="10" max="10" width="14.41796875" style="26" customWidth="1"/>
    <col min="11" max="11" width="11" style="26" customWidth="1"/>
    <col min="12" max="12" width="8.83984375" style="26" bestFit="1" customWidth="1"/>
    <col min="13" max="15" width="8.83984375" style="26"/>
    <col min="16" max="16" width="8.83984375" style="26" bestFit="1" customWidth="1"/>
    <col min="17" max="17" width="8.83984375" style="26"/>
    <col min="18" max="18" width="10" style="26" bestFit="1" customWidth="1"/>
    <col min="19" max="19" width="8.83984375" style="26"/>
    <col min="20" max="20" width="8.15625" style="26" bestFit="1" customWidth="1"/>
    <col min="21" max="21" width="8.83984375" style="26"/>
    <col min="22" max="22" width="17.41796875" style="26" bestFit="1" customWidth="1"/>
    <col min="23" max="23" width="7.15625" style="26" bestFit="1" customWidth="1"/>
    <col min="24" max="24" width="5" style="26" bestFit="1" customWidth="1"/>
    <col min="25" max="25" width="36.5234375" style="26" customWidth="1"/>
    <col min="26" max="16384" width="8.83984375" style="26"/>
  </cols>
  <sheetData>
    <row r="1" spans="1:37" s="11" customFormat="1" ht="109.5" customHeight="1" x14ac:dyDescent="0.7">
      <c r="A1" s="39" t="s">
        <v>122</v>
      </c>
      <c r="B1" s="40"/>
      <c r="C1" s="40"/>
      <c r="D1" s="40"/>
      <c r="E1" s="40"/>
      <c r="F1" s="5"/>
      <c r="G1" s="5"/>
      <c r="H1" s="5"/>
      <c r="I1" s="5"/>
      <c r="J1" s="6"/>
      <c r="K1" s="6"/>
      <c r="L1" s="7"/>
      <c r="M1" s="8"/>
      <c r="N1" s="8"/>
      <c r="O1" s="9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0"/>
      <c r="AJ1" s="5"/>
      <c r="AK1" s="6"/>
    </row>
    <row r="2" spans="1:37" s="11" customFormat="1" ht="21.75" customHeight="1" x14ac:dyDescent="0.7">
      <c r="A2" s="39" t="s">
        <v>121</v>
      </c>
      <c r="B2" s="40"/>
      <c r="C2" s="40"/>
      <c r="D2" s="40"/>
      <c r="E2" s="40"/>
      <c r="F2" s="5"/>
      <c r="G2" s="5"/>
      <c r="H2" s="5"/>
      <c r="I2" s="5"/>
      <c r="J2" s="6"/>
      <c r="K2" s="6"/>
      <c r="L2" s="7"/>
      <c r="M2" s="8"/>
      <c r="N2" s="8"/>
      <c r="O2" s="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2"/>
      <c r="AJ2" s="13"/>
      <c r="AK2" s="6"/>
    </row>
    <row r="3" spans="1:37" s="22" customFormat="1" ht="94.5" customHeight="1" x14ac:dyDescent="0.55000000000000004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107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20"/>
      <c r="Y3" s="21" t="s">
        <v>81</v>
      </c>
    </row>
    <row r="4" spans="1:37" s="11" customFormat="1" ht="18" customHeight="1" x14ac:dyDescent="0.55000000000000004">
      <c r="A4" s="6">
        <v>1</v>
      </c>
      <c r="B4" s="14" t="s">
        <v>78</v>
      </c>
      <c r="C4" s="14" t="s">
        <v>104</v>
      </c>
      <c r="D4" s="23" t="s">
        <v>79</v>
      </c>
      <c r="E4" s="23" t="s">
        <v>80</v>
      </c>
      <c r="F4" s="5" t="s">
        <v>5</v>
      </c>
      <c r="G4" s="5">
        <v>10</v>
      </c>
      <c r="H4" s="5">
        <f t="shared" ref="H4" si="0">G4*110</f>
        <v>1100</v>
      </c>
      <c r="I4" s="8" t="str">
        <f t="shared" ref="I4" si="1">IF(AND(F4="ΝΑΙ"),"ΟΚ","ΑΠΟΡΡΙΠΤΕΤΑΙ")</f>
        <v>ΟΚ</v>
      </c>
      <c r="J4" s="8" t="s">
        <v>5</v>
      </c>
      <c r="K4" s="8" t="s">
        <v>5</v>
      </c>
      <c r="L4" s="6"/>
      <c r="M4" s="6">
        <f t="shared" ref="M4" si="2">IF(L4="ΑΡΙΣΤΗ",70,IF(L4="ΠΟΛΥ ΚΑΛΗ",50,IF(L4="ΚΑΛΗ",30,)))</f>
        <v>0</v>
      </c>
      <c r="N4" s="6"/>
      <c r="O4" s="6">
        <f t="shared" ref="O4" si="3">IF(N4="ΑΡΙΣΤΗ",70,IF(N4="ΠΟΛΥ ΚΑΛΗ",50,IF(N4="ΚΑΛΗ",30,)))</f>
        <v>0</v>
      </c>
      <c r="P4" s="6" t="s">
        <v>3</v>
      </c>
      <c r="Q4" s="6">
        <f t="shared" ref="Q4" si="4">IF(P4="ΑΡΙΣΤΗ",70,IF(P4="ΠΟΛΥ ΚΑΛΗ",50,IF(P4="ΚΑΛΗ",30,)))</f>
        <v>30</v>
      </c>
      <c r="R4" s="6"/>
      <c r="S4" s="6">
        <f t="shared" ref="S4" si="5">IF(R4="ΝΑΙ",150,0)</f>
        <v>0</v>
      </c>
      <c r="T4" s="6" t="s">
        <v>5</v>
      </c>
      <c r="U4" s="6">
        <f t="shared" ref="U4" si="6">IF(T4="ΝΑΙ",100,0)</f>
        <v>100</v>
      </c>
      <c r="V4" s="6">
        <v>24</v>
      </c>
      <c r="W4" s="10">
        <f t="shared" ref="W4" si="7">V4*17</f>
        <v>408</v>
      </c>
      <c r="X4" s="24">
        <f t="shared" ref="X4" si="8">H4+S4+M4+O4+Q4+W4+U4</f>
        <v>1638</v>
      </c>
      <c r="Y4" s="6" t="s">
        <v>123</v>
      </c>
      <c r="AH4" s="11" t="s">
        <v>5</v>
      </c>
      <c r="AI4" s="11" t="s">
        <v>2</v>
      </c>
    </row>
    <row r="5" spans="1:37" s="25" customFormat="1" x14ac:dyDescent="0.55000000000000004"/>
    <row r="6" spans="1:37" s="11" customFormat="1" ht="61.5" customHeight="1" x14ac:dyDescent="0.7">
      <c r="A6" s="39" t="s">
        <v>106</v>
      </c>
      <c r="B6" s="40"/>
      <c r="C6" s="40"/>
      <c r="D6" s="40"/>
      <c r="E6" s="40"/>
      <c r="F6" s="5"/>
      <c r="G6" s="5"/>
      <c r="H6" s="5"/>
      <c r="I6" s="5"/>
      <c r="J6" s="6"/>
      <c r="K6" s="6"/>
      <c r="L6" s="7"/>
      <c r="M6" s="8"/>
      <c r="N6" s="8"/>
      <c r="O6" s="9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0"/>
      <c r="AJ6" s="5"/>
      <c r="AK6" s="6"/>
    </row>
    <row r="7" spans="1:37" s="22" customFormat="1" ht="94.5" customHeight="1" x14ac:dyDescent="0.55000000000000004">
      <c r="A7" s="14" t="s">
        <v>1</v>
      </c>
      <c r="B7" s="14" t="s">
        <v>23</v>
      </c>
      <c r="C7" s="15"/>
      <c r="D7" s="15" t="s">
        <v>8</v>
      </c>
      <c r="E7" s="15" t="s">
        <v>9</v>
      </c>
      <c r="F7" s="16" t="s">
        <v>15</v>
      </c>
      <c r="G7" s="16" t="s">
        <v>11</v>
      </c>
      <c r="H7" s="16" t="s">
        <v>4</v>
      </c>
      <c r="I7" s="17"/>
      <c r="J7" s="18" t="s">
        <v>12</v>
      </c>
      <c r="K7" s="19" t="s">
        <v>107</v>
      </c>
      <c r="L7" s="14" t="s">
        <v>16</v>
      </c>
      <c r="M7" s="14" t="s">
        <v>4</v>
      </c>
      <c r="N7" s="14" t="s">
        <v>17</v>
      </c>
      <c r="O7" s="14" t="s">
        <v>4</v>
      </c>
      <c r="P7" s="14" t="s">
        <v>18</v>
      </c>
      <c r="Q7" s="15" t="s">
        <v>4</v>
      </c>
      <c r="R7" s="14" t="s">
        <v>19</v>
      </c>
      <c r="S7" s="14" t="s">
        <v>4</v>
      </c>
      <c r="T7" s="14" t="s">
        <v>20</v>
      </c>
      <c r="U7" s="14" t="s">
        <v>4</v>
      </c>
      <c r="V7" s="14" t="s">
        <v>21</v>
      </c>
      <c r="W7" s="14" t="s">
        <v>4</v>
      </c>
      <c r="X7" s="20"/>
      <c r="Y7" s="21" t="s">
        <v>81</v>
      </c>
    </row>
    <row r="8" spans="1:37" s="11" customFormat="1" ht="18" customHeight="1" x14ac:dyDescent="0.55000000000000004">
      <c r="A8" s="6">
        <v>1</v>
      </c>
      <c r="B8" s="14" t="s">
        <v>58</v>
      </c>
      <c r="C8" s="14" t="s">
        <v>97</v>
      </c>
      <c r="D8" s="23" t="s">
        <v>59</v>
      </c>
      <c r="E8" s="23" t="s">
        <v>60</v>
      </c>
      <c r="F8" s="5" t="s">
        <v>5</v>
      </c>
      <c r="G8" s="5">
        <v>9</v>
      </c>
      <c r="H8" s="5">
        <f>G8*110</f>
        <v>990</v>
      </c>
      <c r="I8" s="8" t="str">
        <f>IF(AND(F8="ΝΑΙ"),"ΟΚ","ΑΠΟΡΡΙΠΤΕΤΑΙ")</f>
        <v>ΟΚ</v>
      </c>
      <c r="J8" s="8"/>
      <c r="K8" s="8" t="s">
        <v>5</v>
      </c>
      <c r="L8" s="6" t="s">
        <v>3</v>
      </c>
      <c r="M8" s="6">
        <f>IF(L8="ΑΡΙΣΤΗ",70,IF(L8="ΠΟΛΥ ΚΑΛΗ",50,IF(L8="ΚΑΛΗ",30,)))</f>
        <v>30</v>
      </c>
      <c r="N8" s="6"/>
      <c r="O8" s="6">
        <f>IF(N8="ΑΡΙΣΤΗ",70,IF(N8="ΠΟΛΥ ΚΑΛΗ",50,IF(N8="ΚΑΛΗ",30,)))</f>
        <v>0</v>
      </c>
      <c r="P8" s="6" t="s">
        <v>3</v>
      </c>
      <c r="Q8" s="6">
        <f>IF(P8="ΑΡΙΣΤΗ",70,IF(P8="ΠΟΛΥ ΚΑΛΗ",50,IF(P8="ΚΑΛΗ",30,)))</f>
        <v>30</v>
      </c>
      <c r="R8" s="6" t="s">
        <v>5</v>
      </c>
      <c r="S8" s="6">
        <f>IF(R8="ΝΑΙ",150,0)</f>
        <v>150</v>
      </c>
      <c r="T8" s="6" t="s">
        <v>5</v>
      </c>
      <c r="U8" s="6">
        <f>IF(T8="ΝΑΙ",100,0)</f>
        <v>100</v>
      </c>
      <c r="V8" s="6"/>
      <c r="W8" s="10">
        <f>V8*17</f>
        <v>0</v>
      </c>
      <c r="X8" s="24">
        <f>H8+S8+M8+O8+Q8+W8+U8</f>
        <v>1300</v>
      </c>
      <c r="Y8" s="6"/>
    </row>
  </sheetData>
  <sheetProtection algorithmName="SHA-512" hashValue="xx0TskNVSd3fbYMm28hh/+nhWLmCzZloxcyGUaM9Vd/jVhhFCFEdxbBSvpUZ1Bt+NRzSOWNViH1KlOI4DsJ4sA==" saltValue="UhBBmy0txAcDNzHO5McAOQ==" spinCount="100000" sheet="1" objects="1" scenarios="1"/>
  <mergeCells count="3">
    <mergeCell ref="A1:E1"/>
    <mergeCell ref="A2:E2"/>
    <mergeCell ref="A6:E6"/>
  </mergeCells>
  <dataValidations count="6">
    <dataValidation type="decimal" allowBlank="1" showInputMessage="1" showErrorMessage="1" sqref="G8 G4" xr:uid="{00000000-0002-0000-0000-000000000000}">
      <formula1>5</formula1>
      <formula2>10</formula2>
    </dataValidation>
    <dataValidation type="list" allowBlank="1" showInputMessage="1" showErrorMessage="1" sqref="R4 F4 J4:K4 T4" xr:uid="{3E754876-FB7C-412C-BD9F-B35EE51A069C}">
      <formula1>$AH$4:$AH$5</formula1>
    </dataValidation>
    <dataValidation type="whole" allowBlank="1" showInputMessage="1" showErrorMessage="1" errorTitle="ΠΡΟΣΟΧΗ!" error="ΑΠΟ 1 ΕΩΣ 24 ΜΗΝΕΣ" sqref="V8 V4" xr:uid="{00000000-0002-0000-0000-000003000000}">
      <formula1>1</formula1>
      <formula2>24</formula2>
    </dataValidation>
    <dataValidation type="list" allowBlank="1" showInputMessage="1" showErrorMessage="1" sqref="L8 N8 P8" xr:uid="{C0905A3B-86DE-4575-A4EE-AF3C14124D1C}">
      <formula1>$AI$4:$AI$4</formula1>
    </dataValidation>
    <dataValidation type="list" allowBlank="1" showInputMessage="1" showErrorMessage="1" sqref="R8 T8 J8:K8 F8" xr:uid="{7C83D1D7-5DEC-4235-AF76-63240104C5FB}">
      <formula1>$AH$4:$AH$4</formula1>
    </dataValidation>
    <dataValidation type="list" allowBlank="1" showInputMessage="1" showErrorMessage="1" sqref="L4 P4 N4" xr:uid="{10C7896B-B420-41E8-833A-0CFC125D6A5A}">
      <formula1>$AI$4:$AI$6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workbookViewId="0">
      <pane xSplit="5" topLeftCell="F1" activePane="topRight" state="frozen"/>
      <selection pane="topRight" activeCell="E9" sqref="E9"/>
    </sheetView>
  </sheetViews>
  <sheetFormatPr defaultColWidth="9.15625" defaultRowHeight="14.4" x14ac:dyDescent="0.55000000000000004"/>
  <cols>
    <col min="1" max="1" width="4.83984375" style="1" customWidth="1"/>
    <col min="2" max="3" width="17.1562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" style="1" customWidth="1"/>
    <col min="10" max="10" width="14" style="1" customWidth="1"/>
    <col min="11" max="11" width="12" style="1" customWidth="1"/>
    <col min="12" max="12" width="10.68359375" style="1" customWidth="1"/>
    <col min="13" max="13" width="7.26171875" style="1" customWidth="1"/>
    <col min="14" max="14" width="10.578125" style="1" customWidth="1"/>
    <col min="15" max="15" width="7.26171875" style="1" customWidth="1"/>
    <col min="16" max="16" width="10.26171875" style="1" customWidth="1"/>
    <col min="17" max="17" width="7.26171875" style="1" customWidth="1"/>
    <col min="18" max="18" width="11.26171875" style="1" customWidth="1"/>
    <col min="19" max="19" width="7.26171875" style="1" customWidth="1"/>
    <col min="20" max="20" width="11.15625" style="1" customWidth="1"/>
    <col min="21" max="21" width="7.26171875" style="1" customWidth="1"/>
    <col min="22" max="22" width="17" style="1" customWidth="1"/>
    <col min="23" max="23" width="7.83984375" style="1" customWidth="1"/>
    <col min="24" max="24" width="9.578125" style="1" customWidth="1"/>
    <col min="25" max="25" width="34.9453125" style="1" customWidth="1"/>
    <col min="26" max="33" width="9.15625" style="1"/>
    <col min="34" max="35" width="9.15625" style="1" hidden="1" customWidth="1"/>
    <col min="36" max="16384" width="9.15625" style="1"/>
  </cols>
  <sheetData>
    <row r="1" spans="1:35" ht="80.25" customHeight="1" x14ac:dyDescent="0.7">
      <c r="A1" s="47" t="s">
        <v>119</v>
      </c>
      <c r="B1" s="48"/>
      <c r="C1" s="48"/>
      <c r="D1" s="48"/>
      <c r="E1" s="48"/>
      <c r="F1" s="5"/>
      <c r="G1" s="5"/>
      <c r="H1" s="5"/>
      <c r="I1" s="8"/>
      <c r="J1" s="8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0"/>
      <c r="X1" s="5"/>
      <c r="Y1" s="6"/>
    </row>
    <row r="2" spans="1:35" s="2" customFormat="1" ht="15.6" x14ac:dyDescent="0.6">
      <c r="A2" s="42" t="s">
        <v>7</v>
      </c>
      <c r="B2" s="43"/>
      <c r="C2" s="43"/>
      <c r="D2" s="43"/>
      <c r="E2" s="43"/>
      <c r="F2" s="41" t="s">
        <v>0</v>
      </c>
      <c r="G2" s="41"/>
      <c r="H2" s="41"/>
      <c r="I2" s="27"/>
      <c r="J2" s="27"/>
      <c r="K2" s="27"/>
      <c r="L2" s="43" t="s">
        <v>22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6"/>
      <c r="X2" s="44" t="s">
        <v>10</v>
      </c>
      <c r="Y2" s="28"/>
    </row>
    <row r="3" spans="1:35" s="3" customFormat="1" ht="94.5" customHeight="1" x14ac:dyDescent="0.55000000000000004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14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45"/>
      <c r="Y3" s="21" t="s">
        <v>81</v>
      </c>
    </row>
    <row r="4" spans="1:35" ht="18" customHeight="1" x14ac:dyDescent="0.55000000000000004">
      <c r="A4" s="6">
        <v>1</v>
      </c>
      <c r="B4" s="14" t="s">
        <v>78</v>
      </c>
      <c r="C4" s="14" t="s">
        <v>104</v>
      </c>
      <c r="D4" s="23" t="s">
        <v>79</v>
      </c>
      <c r="E4" s="23" t="s">
        <v>80</v>
      </c>
      <c r="F4" s="5" t="s">
        <v>5</v>
      </c>
      <c r="G4" s="5">
        <v>10</v>
      </c>
      <c r="H4" s="5">
        <f t="shared" ref="H4" si="0">G4*110</f>
        <v>1100</v>
      </c>
      <c r="I4" s="8" t="str">
        <f t="shared" ref="I4" si="1">IF(AND(F4="ΝΑΙ"),"ΟΚ","ΑΠΟΡΡΙΠΤΕΤΑΙ")</f>
        <v>ΟΚ</v>
      </c>
      <c r="J4" s="8" t="s">
        <v>5</v>
      </c>
      <c r="K4" s="8" t="s">
        <v>5</v>
      </c>
      <c r="L4" s="6"/>
      <c r="M4" s="6">
        <f t="shared" ref="M4" si="2">IF(L4="ΑΡΙΣΤΗ",70,IF(L4="ΠΟΛΥ ΚΑΛΗ",50,IF(L4="ΚΑΛΗ",30,)))</f>
        <v>0</v>
      </c>
      <c r="N4" s="6"/>
      <c r="O4" s="6">
        <f t="shared" ref="O4" si="3">IF(N4="ΑΡΙΣΤΗ",70,IF(N4="ΠΟΛΥ ΚΑΛΗ",50,IF(N4="ΚΑΛΗ",30,)))</f>
        <v>0</v>
      </c>
      <c r="P4" s="6" t="s">
        <v>3</v>
      </c>
      <c r="Q4" s="6">
        <f t="shared" ref="Q4" si="4">IF(P4="ΑΡΙΣΤΗ",70,IF(P4="ΠΟΛΥ ΚΑΛΗ",50,IF(P4="ΚΑΛΗ",30,)))</f>
        <v>30</v>
      </c>
      <c r="R4" s="6"/>
      <c r="S4" s="6">
        <f t="shared" ref="S4" si="5">IF(R4="ΝΑΙ",150,0)</f>
        <v>0</v>
      </c>
      <c r="T4" s="6" t="s">
        <v>5</v>
      </c>
      <c r="U4" s="6">
        <f t="shared" ref="U4" si="6">IF(T4="ΝΑΙ",100,0)</f>
        <v>100</v>
      </c>
      <c r="V4" s="6">
        <v>24</v>
      </c>
      <c r="W4" s="10">
        <f t="shared" ref="W4" si="7">V4*17</f>
        <v>408</v>
      </c>
      <c r="X4" s="24">
        <f t="shared" ref="X4" si="8">H4+S4+M4+O4+Q4+W4+U4</f>
        <v>1638</v>
      </c>
      <c r="Y4" s="6" t="s">
        <v>123</v>
      </c>
      <c r="AH4" s="1" t="s">
        <v>5</v>
      </c>
      <c r="AI4" s="1" t="s">
        <v>2</v>
      </c>
    </row>
    <row r="5" spans="1:35" ht="18" customHeight="1" x14ac:dyDescent="0.55000000000000004">
      <c r="A5" s="6">
        <v>2</v>
      </c>
      <c r="B5" s="14" t="s">
        <v>64</v>
      </c>
      <c r="C5" s="14" t="s">
        <v>99</v>
      </c>
      <c r="D5" s="23" t="s">
        <v>65</v>
      </c>
      <c r="E5" s="23" t="s">
        <v>66</v>
      </c>
      <c r="F5" s="5" t="s">
        <v>5</v>
      </c>
      <c r="G5" s="5">
        <v>10</v>
      </c>
      <c r="H5" s="5">
        <f t="shared" ref="H5" si="9">G5*110</f>
        <v>1100</v>
      </c>
      <c r="I5" s="8" t="str">
        <f t="shared" ref="I5" si="10">IF(AND(F5="ΝΑΙ"),"ΟΚ","ΑΠΟΡΡΙΠΤΕΤΑΙ")</f>
        <v>ΟΚ</v>
      </c>
      <c r="J5" s="8" t="s">
        <v>5</v>
      </c>
      <c r="K5" s="8"/>
      <c r="L5" s="6"/>
      <c r="M5" s="6">
        <f t="shared" ref="M5" si="11">IF(L5="ΑΡΙΣΤΗ",70,IF(L5="ΠΟΛΥ ΚΑΛΗ",50,IF(L5="ΚΑΛΗ",30,)))</f>
        <v>0</v>
      </c>
      <c r="N5" s="6"/>
      <c r="O5" s="6">
        <f t="shared" ref="O5" si="12">IF(N5="ΑΡΙΣΤΗ",70,IF(N5="ΠΟΛΥ ΚΑΛΗ",50,IF(N5="ΚΑΛΗ",30,)))</f>
        <v>0</v>
      </c>
      <c r="P5" s="6" t="s">
        <v>3</v>
      </c>
      <c r="Q5" s="6">
        <f t="shared" ref="Q5" si="13">IF(P5="ΑΡΙΣΤΗ",70,IF(P5="ΠΟΛΥ ΚΑΛΗ",50,IF(P5="ΚΑΛΗ",30,)))</f>
        <v>30</v>
      </c>
      <c r="R5" s="6"/>
      <c r="S5" s="6">
        <f t="shared" ref="S5" si="14">IF(R5="ΝΑΙ",150,0)</f>
        <v>0</v>
      </c>
      <c r="T5" s="6" t="s">
        <v>5</v>
      </c>
      <c r="U5" s="6">
        <v>100</v>
      </c>
      <c r="V5" s="6">
        <v>24</v>
      </c>
      <c r="W5" s="10">
        <f t="shared" ref="W5" si="15">V5*17</f>
        <v>408</v>
      </c>
      <c r="X5" s="24">
        <f t="shared" ref="X5" si="16">H5+S5+M5+O5+Q5+W5+U5</f>
        <v>1638</v>
      </c>
      <c r="Y5" s="6" t="s">
        <v>12</v>
      </c>
      <c r="AH5" s="1" t="s">
        <v>13</v>
      </c>
      <c r="AI5" s="1" t="s">
        <v>6</v>
      </c>
    </row>
    <row r="6" spans="1:35" ht="18" customHeight="1" x14ac:dyDescent="0.55000000000000004">
      <c r="A6" s="6">
        <v>3</v>
      </c>
      <c r="B6" s="14" t="s">
        <v>53</v>
      </c>
      <c r="C6" s="14" t="s">
        <v>93</v>
      </c>
      <c r="D6" s="23" t="s">
        <v>54</v>
      </c>
      <c r="E6" s="23" t="s">
        <v>55</v>
      </c>
      <c r="F6" s="5" t="s">
        <v>5</v>
      </c>
      <c r="G6" s="5">
        <v>8</v>
      </c>
      <c r="H6" s="5">
        <f t="shared" ref="H6:H23" si="17">G6*110</f>
        <v>880</v>
      </c>
      <c r="I6" s="8" t="str">
        <f t="shared" ref="I6:I23" si="18">IF(AND(F6="ΝΑΙ"),"ΟΚ","ΑΠΟΡΡΙΠΤΕΤΑΙ")</f>
        <v>ΟΚ</v>
      </c>
      <c r="J6" s="8"/>
      <c r="K6" s="8"/>
      <c r="L6" s="6" t="s">
        <v>3</v>
      </c>
      <c r="M6" s="6">
        <f t="shared" ref="M6:M23" si="19">IF(L6="ΑΡΙΣΤΗ",70,IF(L6="ΠΟΛΥ ΚΑΛΗ",50,IF(L6="ΚΑΛΗ",30,)))</f>
        <v>30</v>
      </c>
      <c r="N6" s="6"/>
      <c r="O6" s="6">
        <f t="shared" ref="O6:O23" si="20">IF(N6="ΑΡΙΣΤΗ",70,IF(N6="ΠΟΛΥ ΚΑΛΗ",50,IF(N6="ΚΑΛΗ",30,)))</f>
        <v>0</v>
      </c>
      <c r="P6" s="6" t="s">
        <v>3</v>
      </c>
      <c r="Q6" s="6">
        <f t="shared" ref="Q6:Q23" si="21">IF(P6="ΑΡΙΣΤΗ",70,IF(P6="ΠΟΛΥ ΚΑΛΗ",50,IF(P6="ΚΑΛΗ",30,)))</f>
        <v>30</v>
      </c>
      <c r="R6" s="6" t="s">
        <v>5</v>
      </c>
      <c r="S6" s="6">
        <f t="shared" ref="S6:S23" si="22">IF(R6="ΝΑΙ",150,0)</f>
        <v>150</v>
      </c>
      <c r="T6" s="6" t="s">
        <v>5</v>
      </c>
      <c r="U6" s="6">
        <f t="shared" ref="U6:U23" si="23">IF(T6="ΝΑΙ",100,0)</f>
        <v>100</v>
      </c>
      <c r="V6" s="6">
        <v>19</v>
      </c>
      <c r="W6" s="10">
        <f t="shared" ref="W6:W23" si="24">V6*17</f>
        <v>323</v>
      </c>
      <c r="X6" s="24">
        <f t="shared" ref="X6:X23" si="25">H6+S6+M6+O6+Q6+W6+U6</f>
        <v>1513</v>
      </c>
      <c r="Y6" s="6"/>
      <c r="AI6" s="1" t="s">
        <v>3</v>
      </c>
    </row>
    <row r="7" spans="1:35" ht="18" customHeight="1" x14ac:dyDescent="0.55000000000000004">
      <c r="A7" s="6">
        <v>4</v>
      </c>
      <c r="B7" s="14" t="s">
        <v>30</v>
      </c>
      <c r="C7" s="14" t="s">
        <v>85</v>
      </c>
      <c r="D7" s="23" t="s">
        <v>31</v>
      </c>
      <c r="E7" s="23" t="s">
        <v>32</v>
      </c>
      <c r="F7" s="5" t="s">
        <v>5</v>
      </c>
      <c r="G7" s="5">
        <v>10</v>
      </c>
      <c r="H7" s="5">
        <f t="shared" si="17"/>
        <v>1100</v>
      </c>
      <c r="I7" s="8" t="str">
        <f t="shared" si="18"/>
        <v>ΟΚ</v>
      </c>
      <c r="J7" s="8"/>
      <c r="K7" s="8"/>
      <c r="L7" s="6"/>
      <c r="M7" s="6">
        <f t="shared" si="19"/>
        <v>0</v>
      </c>
      <c r="N7" s="6"/>
      <c r="O7" s="6">
        <f t="shared" si="20"/>
        <v>0</v>
      </c>
      <c r="P7" s="6"/>
      <c r="Q7" s="6">
        <f t="shared" si="21"/>
        <v>0</v>
      </c>
      <c r="R7" s="6"/>
      <c r="S7" s="6">
        <f t="shared" si="22"/>
        <v>0</v>
      </c>
      <c r="T7" s="6"/>
      <c r="U7" s="6">
        <f t="shared" si="23"/>
        <v>0</v>
      </c>
      <c r="V7" s="6">
        <v>24</v>
      </c>
      <c r="W7" s="10">
        <f t="shared" si="24"/>
        <v>408</v>
      </c>
      <c r="X7" s="24">
        <f t="shared" si="25"/>
        <v>1508</v>
      </c>
      <c r="Y7" s="6"/>
    </row>
    <row r="8" spans="1:35" ht="18" customHeight="1" x14ac:dyDescent="0.55000000000000004">
      <c r="A8" s="6">
        <v>5</v>
      </c>
      <c r="B8" s="14" t="s">
        <v>47</v>
      </c>
      <c r="C8" s="14" t="s">
        <v>91</v>
      </c>
      <c r="D8" s="23" t="s">
        <v>48</v>
      </c>
      <c r="E8" s="23" t="s">
        <v>49</v>
      </c>
      <c r="F8" s="5" t="s">
        <v>5</v>
      </c>
      <c r="G8" s="5">
        <v>10</v>
      </c>
      <c r="H8" s="5">
        <f t="shared" si="17"/>
        <v>1100</v>
      </c>
      <c r="I8" s="8" t="str">
        <f t="shared" si="18"/>
        <v>ΟΚ</v>
      </c>
      <c r="J8" s="8"/>
      <c r="K8" s="8"/>
      <c r="L8" s="6" t="s">
        <v>3</v>
      </c>
      <c r="M8" s="6">
        <f t="shared" si="19"/>
        <v>30</v>
      </c>
      <c r="N8" s="6"/>
      <c r="O8" s="6">
        <f t="shared" si="20"/>
        <v>0</v>
      </c>
      <c r="P8" s="6" t="s">
        <v>3</v>
      </c>
      <c r="Q8" s="6">
        <f t="shared" si="21"/>
        <v>30</v>
      </c>
      <c r="R8" s="6" t="s">
        <v>5</v>
      </c>
      <c r="S8" s="6">
        <f t="shared" si="22"/>
        <v>150</v>
      </c>
      <c r="T8" s="6" t="s">
        <v>5</v>
      </c>
      <c r="U8" s="6">
        <f t="shared" si="23"/>
        <v>100</v>
      </c>
      <c r="V8" s="6">
        <v>4</v>
      </c>
      <c r="W8" s="10">
        <f t="shared" si="24"/>
        <v>68</v>
      </c>
      <c r="X8" s="24">
        <f t="shared" si="25"/>
        <v>1478</v>
      </c>
      <c r="Y8" s="6"/>
    </row>
    <row r="9" spans="1:35" s="4" customFormat="1" ht="30.75" customHeight="1" x14ac:dyDescent="0.55000000000000004">
      <c r="A9" s="29">
        <v>6</v>
      </c>
      <c r="B9" s="30" t="s">
        <v>38</v>
      </c>
      <c r="C9" s="30" t="s">
        <v>82</v>
      </c>
      <c r="D9" s="31" t="s">
        <v>39</v>
      </c>
      <c r="E9" s="31" t="s">
        <v>40</v>
      </c>
      <c r="F9" s="32" t="s">
        <v>5</v>
      </c>
      <c r="G9" s="32">
        <v>8</v>
      </c>
      <c r="H9" s="32">
        <f t="shared" si="17"/>
        <v>880</v>
      </c>
      <c r="I9" s="33" t="str">
        <f t="shared" si="18"/>
        <v>ΟΚ</v>
      </c>
      <c r="J9" s="33"/>
      <c r="K9" s="33"/>
      <c r="L9" s="29"/>
      <c r="M9" s="29">
        <f t="shared" si="19"/>
        <v>0</v>
      </c>
      <c r="N9" s="29"/>
      <c r="O9" s="29">
        <f t="shared" si="20"/>
        <v>0</v>
      </c>
      <c r="P9" s="29"/>
      <c r="Q9" s="29">
        <f t="shared" si="21"/>
        <v>0</v>
      </c>
      <c r="R9" s="29" t="s">
        <v>5</v>
      </c>
      <c r="S9" s="29">
        <f t="shared" si="22"/>
        <v>150</v>
      </c>
      <c r="T9" s="29" t="s">
        <v>5</v>
      </c>
      <c r="U9" s="29">
        <f t="shared" si="23"/>
        <v>100</v>
      </c>
      <c r="V9" s="29">
        <v>17</v>
      </c>
      <c r="W9" s="34">
        <f t="shared" si="24"/>
        <v>289</v>
      </c>
      <c r="X9" s="35">
        <f t="shared" si="25"/>
        <v>1419</v>
      </c>
      <c r="Y9" s="30" t="s">
        <v>105</v>
      </c>
    </row>
    <row r="10" spans="1:35" ht="18" customHeight="1" x14ac:dyDescent="0.55000000000000004">
      <c r="A10" s="6">
        <v>7</v>
      </c>
      <c r="B10" s="14" t="s">
        <v>33</v>
      </c>
      <c r="C10" s="14" t="s">
        <v>86</v>
      </c>
      <c r="D10" s="23" t="s">
        <v>34</v>
      </c>
      <c r="E10" s="23" t="s">
        <v>35</v>
      </c>
      <c r="F10" s="5" t="s">
        <v>5</v>
      </c>
      <c r="G10" s="5">
        <v>9</v>
      </c>
      <c r="H10" s="5">
        <f t="shared" si="17"/>
        <v>990</v>
      </c>
      <c r="I10" s="8" t="str">
        <f t="shared" si="18"/>
        <v>ΟΚ</v>
      </c>
      <c r="J10" s="8"/>
      <c r="K10" s="8"/>
      <c r="L10" s="6"/>
      <c r="M10" s="6">
        <f t="shared" si="19"/>
        <v>0</v>
      </c>
      <c r="N10" s="6"/>
      <c r="O10" s="6">
        <f t="shared" si="20"/>
        <v>0</v>
      </c>
      <c r="P10" s="6"/>
      <c r="Q10" s="6">
        <f t="shared" si="21"/>
        <v>0</v>
      </c>
      <c r="R10" s="6"/>
      <c r="S10" s="6">
        <f t="shared" si="22"/>
        <v>0</v>
      </c>
      <c r="T10" s="6"/>
      <c r="U10" s="6">
        <f t="shared" si="23"/>
        <v>0</v>
      </c>
      <c r="V10" s="6">
        <v>24</v>
      </c>
      <c r="W10" s="10">
        <f t="shared" si="24"/>
        <v>408</v>
      </c>
      <c r="X10" s="24">
        <f t="shared" si="25"/>
        <v>1398</v>
      </c>
      <c r="Y10" s="6"/>
    </row>
    <row r="11" spans="1:35" s="4" customFormat="1" ht="18" customHeight="1" x14ac:dyDescent="0.55000000000000004">
      <c r="A11" s="29">
        <v>8</v>
      </c>
      <c r="B11" s="30" t="s">
        <v>73</v>
      </c>
      <c r="C11" s="30" t="s">
        <v>102</v>
      </c>
      <c r="D11" s="31" t="s">
        <v>74</v>
      </c>
      <c r="E11" s="31" t="s">
        <v>75</v>
      </c>
      <c r="F11" s="32" t="s">
        <v>5</v>
      </c>
      <c r="G11" s="32">
        <v>10</v>
      </c>
      <c r="H11" s="32">
        <f t="shared" si="17"/>
        <v>1100</v>
      </c>
      <c r="I11" s="33" t="str">
        <f t="shared" si="18"/>
        <v>ΟΚ</v>
      </c>
      <c r="J11" s="33"/>
      <c r="K11" s="33"/>
      <c r="L11" s="29"/>
      <c r="M11" s="29">
        <f t="shared" si="19"/>
        <v>0</v>
      </c>
      <c r="N11" s="29"/>
      <c r="O11" s="29">
        <f t="shared" si="20"/>
        <v>0</v>
      </c>
      <c r="P11" s="29" t="s">
        <v>3</v>
      </c>
      <c r="Q11" s="29">
        <f t="shared" si="21"/>
        <v>30</v>
      </c>
      <c r="R11" s="29" t="s">
        <v>5</v>
      </c>
      <c r="S11" s="29">
        <f t="shared" si="22"/>
        <v>150</v>
      </c>
      <c r="T11" s="29" t="s">
        <v>5</v>
      </c>
      <c r="U11" s="29">
        <f t="shared" si="23"/>
        <v>100</v>
      </c>
      <c r="V11" s="29"/>
      <c r="W11" s="34">
        <f t="shared" si="24"/>
        <v>0</v>
      </c>
      <c r="X11" s="35">
        <f t="shared" si="25"/>
        <v>1380</v>
      </c>
      <c r="Y11" s="29"/>
    </row>
    <row r="12" spans="1:35" ht="18" customHeight="1" x14ac:dyDescent="0.55000000000000004">
      <c r="A12" s="6">
        <v>9</v>
      </c>
      <c r="B12" s="14" t="s">
        <v>58</v>
      </c>
      <c r="C12" s="14" t="s">
        <v>97</v>
      </c>
      <c r="D12" s="23" t="s">
        <v>59</v>
      </c>
      <c r="E12" s="23" t="s">
        <v>60</v>
      </c>
      <c r="F12" s="5" t="s">
        <v>5</v>
      </c>
      <c r="G12" s="5">
        <v>9</v>
      </c>
      <c r="H12" s="5">
        <f t="shared" si="17"/>
        <v>990</v>
      </c>
      <c r="I12" s="8" t="str">
        <f t="shared" si="18"/>
        <v>ΟΚ</v>
      </c>
      <c r="J12" s="8"/>
      <c r="K12" s="8" t="s">
        <v>5</v>
      </c>
      <c r="L12" s="6" t="s">
        <v>3</v>
      </c>
      <c r="M12" s="6">
        <f t="shared" si="19"/>
        <v>30</v>
      </c>
      <c r="N12" s="6"/>
      <c r="O12" s="6">
        <f t="shared" si="20"/>
        <v>0</v>
      </c>
      <c r="P12" s="6" t="s">
        <v>3</v>
      </c>
      <c r="Q12" s="6">
        <f t="shared" si="21"/>
        <v>30</v>
      </c>
      <c r="R12" s="6" t="s">
        <v>5</v>
      </c>
      <c r="S12" s="6">
        <f t="shared" si="22"/>
        <v>150</v>
      </c>
      <c r="T12" s="6" t="s">
        <v>5</v>
      </c>
      <c r="U12" s="6">
        <f t="shared" si="23"/>
        <v>100</v>
      </c>
      <c r="V12" s="6"/>
      <c r="W12" s="10">
        <f t="shared" si="24"/>
        <v>0</v>
      </c>
      <c r="X12" s="24">
        <f t="shared" si="25"/>
        <v>1300</v>
      </c>
      <c r="Y12" s="6"/>
    </row>
    <row r="13" spans="1:35" ht="18" customHeight="1" x14ac:dyDescent="0.55000000000000004">
      <c r="A13" s="6">
        <v>10</v>
      </c>
      <c r="B13" s="14" t="s">
        <v>50</v>
      </c>
      <c r="C13" s="14" t="s">
        <v>92</v>
      </c>
      <c r="D13" s="23" t="s">
        <v>51</v>
      </c>
      <c r="E13" s="23" t="s">
        <v>52</v>
      </c>
      <c r="F13" s="5" t="s">
        <v>5</v>
      </c>
      <c r="G13" s="5">
        <v>9</v>
      </c>
      <c r="H13" s="5">
        <f t="shared" si="17"/>
        <v>990</v>
      </c>
      <c r="I13" s="8" t="str">
        <f t="shared" si="18"/>
        <v>ΟΚ</v>
      </c>
      <c r="J13" s="8"/>
      <c r="K13" s="8"/>
      <c r="L13" s="6"/>
      <c r="M13" s="6">
        <f t="shared" si="19"/>
        <v>0</v>
      </c>
      <c r="N13" s="6"/>
      <c r="O13" s="6">
        <f t="shared" si="20"/>
        <v>0</v>
      </c>
      <c r="P13" s="6"/>
      <c r="Q13" s="6">
        <f t="shared" si="21"/>
        <v>0</v>
      </c>
      <c r="R13" s="6" t="s">
        <v>5</v>
      </c>
      <c r="S13" s="6">
        <f t="shared" si="22"/>
        <v>150</v>
      </c>
      <c r="T13" s="6" t="s">
        <v>5</v>
      </c>
      <c r="U13" s="6">
        <f t="shared" si="23"/>
        <v>100</v>
      </c>
      <c r="V13" s="6"/>
      <c r="W13" s="10">
        <f t="shared" si="24"/>
        <v>0</v>
      </c>
      <c r="X13" s="24">
        <f t="shared" si="25"/>
        <v>1240</v>
      </c>
      <c r="Y13" s="6"/>
    </row>
    <row r="14" spans="1:35" ht="18" customHeight="1" x14ac:dyDescent="0.55000000000000004">
      <c r="A14" s="6">
        <v>11</v>
      </c>
      <c r="B14" s="14" t="s">
        <v>27</v>
      </c>
      <c r="C14" s="14" t="s">
        <v>84</v>
      </c>
      <c r="D14" s="23" t="s">
        <v>28</v>
      </c>
      <c r="E14" s="23" t="s">
        <v>29</v>
      </c>
      <c r="F14" s="5" t="s">
        <v>5</v>
      </c>
      <c r="G14" s="5">
        <v>10</v>
      </c>
      <c r="H14" s="5">
        <f t="shared" si="17"/>
        <v>1100</v>
      </c>
      <c r="I14" s="8" t="str">
        <f t="shared" si="18"/>
        <v>ΟΚ</v>
      </c>
      <c r="J14" s="8"/>
      <c r="K14" s="8"/>
      <c r="L14" s="6"/>
      <c r="M14" s="6">
        <f t="shared" si="19"/>
        <v>0</v>
      </c>
      <c r="N14" s="6"/>
      <c r="O14" s="6">
        <f t="shared" si="20"/>
        <v>0</v>
      </c>
      <c r="P14" s="6" t="s">
        <v>3</v>
      </c>
      <c r="Q14" s="6">
        <f t="shared" si="21"/>
        <v>30</v>
      </c>
      <c r="R14" s="6"/>
      <c r="S14" s="6">
        <f t="shared" si="22"/>
        <v>0</v>
      </c>
      <c r="T14" s="6" t="s">
        <v>5</v>
      </c>
      <c r="U14" s="6">
        <f t="shared" si="23"/>
        <v>100</v>
      </c>
      <c r="V14" s="6"/>
      <c r="W14" s="10">
        <f t="shared" si="24"/>
        <v>0</v>
      </c>
      <c r="X14" s="24">
        <f t="shared" si="25"/>
        <v>1230</v>
      </c>
      <c r="Y14" s="6"/>
    </row>
    <row r="15" spans="1:35" ht="18" customHeight="1" x14ac:dyDescent="0.55000000000000004">
      <c r="A15" s="6">
        <v>12</v>
      </c>
      <c r="B15" s="14" t="s">
        <v>67</v>
      </c>
      <c r="C15" s="14" t="s">
        <v>100</v>
      </c>
      <c r="D15" s="23" t="s">
        <v>68</v>
      </c>
      <c r="E15" s="23" t="s">
        <v>69</v>
      </c>
      <c r="F15" s="5" t="s">
        <v>5</v>
      </c>
      <c r="G15" s="5">
        <v>10</v>
      </c>
      <c r="H15" s="5">
        <f t="shared" si="17"/>
        <v>1100</v>
      </c>
      <c r="I15" s="8" t="str">
        <f t="shared" si="18"/>
        <v>ΟΚ</v>
      </c>
      <c r="J15" s="8"/>
      <c r="K15" s="8"/>
      <c r="L15" s="6"/>
      <c r="M15" s="6">
        <f t="shared" si="19"/>
        <v>0</v>
      </c>
      <c r="N15" s="6"/>
      <c r="O15" s="6">
        <f t="shared" si="20"/>
        <v>0</v>
      </c>
      <c r="P15" s="6" t="s">
        <v>3</v>
      </c>
      <c r="Q15" s="6">
        <f t="shared" si="21"/>
        <v>30</v>
      </c>
      <c r="R15" s="6"/>
      <c r="S15" s="6">
        <f t="shared" si="22"/>
        <v>0</v>
      </c>
      <c r="T15" s="6" t="s">
        <v>5</v>
      </c>
      <c r="U15" s="6">
        <f t="shared" si="23"/>
        <v>100</v>
      </c>
      <c r="V15" s="6"/>
      <c r="W15" s="10">
        <f t="shared" si="24"/>
        <v>0</v>
      </c>
      <c r="X15" s="24">
        <f t="shared" si="25"/>
        <v>1230</v>
      </c>
      <c r="Y15" s="6"/>
    </row>
    <row r="16" spans="1:35" ht="18" customHeight="1" x14ac:dyDescent="0.55000000000000004">
      <c r="A16" s="6">
        <v>13</v>
      </c>
      <c r="B16" s="14" t="s">
        <v>70</v>
      </c>
      <c r="C16" s="14" t="s">
        <v>101</v>
      </c>
      <c r="D16" s="23" t="s">
        <v>71</v>
      </c>
      <c r="E16" s="23" t="s">
        <v>72</v>
      </c>
      <c r="F16" s="5" t="s">
        <v>5</v>
      </c>
      <c r="G16" s="5">
        <v>10</v>
      </c>
      <c r="H16" s="5">
        <f t="shared" si="17"/>
        <v>1100</v>
      </c>
      <c r="I16" s="8" t="str">
        <f t="shared" si="18"/>
        <v>ΟΚ</v>
      </c>
      <c r="J16" s="8"/>
      <c r="K16" s="8"/>
      <c r="L16" s="6"/>
      <c r="M16" s="6">
        <f t="shared" si="19"/>
        <v>0</v>
      </c>
      <c r="N16" s="6"/>
      <c r="O16" s="6">
        <f t="shared" si="20"/>
        <v>0</v>
      </c>
      <c r="P16" s="6"/>
      <c r="Q16" s="6">
        <f t="shared" si="21"/>
        <v>0</v>
      </c>
      <c r="R16" s="6"/>
      <c r="S16" s="6">
        <f t="shared" si="22"/>
        <v>0</v>
      </c>
      <c r="T16" s="6" t="s">
        <v>5</v>
      </c>
      <c r="U16" s="6">
        <f t="shared" si="23"/>
        <v>100</v>
      </c>
      <c r="V16" s="6"/>
      <c r="W16" s="10">
        <f t="shared" si="24"/>
        <v>0</v>
      </c>
      <c r="X16" s="24">
        <f t="shared" si="25"/>
        <v>1200</v>
      </c>
      <c r="Y16" s="6"/>
    </row>
    <row r="17" spans="1:25" ht="18" customHeight="1" x14ac:dyDescent="0.55000000000000004">
      <c r="A17" s="6">
        <v>14</v>
      </c>
      <c r="B17" s="14" t="s">
        <v>24</v>
      </c>
      <c r="C17" s="14" t="s">
        <v>83</v>
      </c>
      <c r="D17" s="23" t="s">
        <v>25</v>
      </c>
      <c r="E17" s="23" t="s">
        <v>26</v>
      </c>
      <c r="F17" s="5" t="s">
        <v>5</v>
      </c>
      <c r="G17" s="5">
        <v>8</v>
      </c>
      <c r="H17" s="5">
        <f t="shared" si="17"/>
        <v>880</v>
      </c>
      <c r="I17" s="8" t="str">
        <f t="shared" si="18"/>
        <v>ΟΚ</v>
      </c>
      <c r="J17" s="8"/>
      <c r="K17" s="8"/>
      <c r="L17" s="6"/>
      <c r="M17" s="6">
        <f t="shared" si="19"/>
        <v>0</v>
      </c>
      <c r="N17" s="6"/>
      <c r="O17" s="6">
        <f t="shared" si="20"/>
        <v>0</v>
      </c>
      <c r="P17" s="6"/>
      <c r="Q17" s="6">
        <f t="shared" si="21"/>
        <v>0</v>
      </c>
      <c r="R17" s="6" t="s">
        <v>5</v>
      </c>
      <c r="S17" s="6">
        <f t="shared" si="22"/>
        <v>150</v>
      </c>
      <c r="T17" s="6" t="s">
        <v>5</v>
      </c>
      <c r="U17" s="6">
        <f t="shared" si="23"/>
        <v>100</v>
      </c>
      <c r="V17" s="6"/>
      <c r="W17" s="10">
        <f t="shared" si="24"/>
        <v>0</v>
      </c>
      <c r="X17" s="24">
        <f t="shared" si="25"/>
        <v>1130</v>
      </c>
      <c r="Y17" s="6"/>
    </row>
    <row r="18" spans="1:25" s="4" customFormat="1" ht="18" customHeight="1" x14ac:dyDescent="0.55000000000000004">
      <c r="A18" s="29">
        <v>15</v>
      </c>
      <c r="B18" s="30" t="s">
        <v>76</v>
      </c>
      <c r="C18" s="30" t="s">
        <v>103</v>
      </c>
      <c r="D18" s="31" t="s">
        <v>77</v>
      </c>
      <c r="E18" s="31" t="s">
        <v>57</v>
      </c>
      <c r="F18" s="32" t="s">
        <v>5</v>
      </c>
      <c r="G18" s="32">
        <v>10</v>
      </c>
      <c r="H18" s="32">
        <f t="shared" si="17"/>
        <v>1100</v>
      </c>
      <c r="I18" s="33" t="str">
        <f t="shared" si="18"/>
        <v>ΟΚ</v>
      </c>
      <c r="J18" s="33"/>
      <c r="K18" s="33" t="s">
        <v>5</v>
      </c>
      <c r="L18" s="29"/>
      <c r="M18" s="29">
        <f t="shared" si="19"/>
        <v>0</v>
      </c>
      <c r="N18" s="29"/>
      <c r="O18" s="29">
        <f t="shared" si="20"/>
        <v>0</v>
      </c>
      <c r="P18" s="29"/>
      <c r="Q18" s="29">
        <f t="shared" si="21"/>
        <v>0</v>
      </c>
      <c r="R18" s="29"/>
      <c r="S18" s="29">
        <f t="shared" si="22"/>
        <v>0</v>
      </c>
      <c r="T18" s="29"/>
      <c r="U18" s="29">
        <f t="shared" si="23"/>
        <v>0</v>
      </c>
      <c r="V18" s="29"/>
      <c r="W18" s="34">
        <f t="shared" si="24"/>
        <v>0</v>
      </c>
      <c r="X18" s="35">
        <f t="shared" si="25"/>
        <v>1100</v>
      </c>
      <c r="Y18" s="29"/>
    </row>
    <row r="19" spans="1:25" ht="18" customHeight="1" x14ac:dyDescent="0.55000000000000004">
      <c r="A19" s="6">
        <v>16</v>
      </c>
      <c r="B19" s="14" t="s">
        <v>44</v>
      </c>
      <c r="C19" s="14" t="s">
        <v>90</v>
      </c>
      <c r="D19" s="23" t="s">
        <v>45</v>
      </c>
      <c r="E19" s="23" t="s">
        <v>46</v>
      </c>
      <c r="F19" s="5" t="s">
        <v>5</v>
      </c>
      <c r="G19" s="5">
        <v>8</v>
      </c>
      <c r="H19" s="5">
        <f t="shared" si="17"/>
        <v>880</v>
      </c>
      <c r="I19" s="8" t="str">
        <f t="shared" si="18"/>
        <v>ΟΚ</v>
      </c>
      <c r="J19" s="8"/>
      <c r="K19" s="8"/>
      <c r="L19" s="6"/>
      <c r="M19" s="6">
        <f t="shared" si="19"/>
        <v>0</v>
      </c>
      <c r="N19" s="6"/>
      <c r="O19" s="6">
        <f t="shared" si="20"/>
        <v>0</v>
      </c>
      <c r="P19" s="6"/>
      <c r="Q19" s="6">
        <f t="shared" si="21"/>
        <v>0</v>
      </c>
      <c r="R19" s="6"/>
      <c r="S19" s="6">
        <f t="shared" si="22"/>
        <v>0</v>
      </c>
      <c r="T19" s="6" t="s">
        <v>5</v>
      </c>
      <c r="U19" s="6">
        <f t="shared" si="23"/>
        <v>100</v>
      </c>
      <c r="V19" s="6"/>
      <c r="W19" s="10">
        <f t="shared" si="24"/>
        <v>0</v>
      </c>
      <c r="X19" s="24">
        <f t="shared" si="25"/>
        <v>980</v>
      </c>
      <c r="Y19" s="6"/>
    </row>
    <row r="20" spans="1:25" ht="18" customHeight="1" x14ac:dyDescent="0.55000000000000004">
      <c r="A20" s="6">
        <v>17</v>
      </c>
      <c r="B20" s="14" t="s">
        <v>61</v>
      </c>
      <c r="C20" s="14" t="s">
        <v>98</v>
      </c>
      <c r="D20" s="23" t="s">
        <v>62</v>
      </c>
      <c r="E20" s="23" t="s">
        <v>63</v>
      </c>
      <c r="F20" s="5" t="s">
        <v>5</v>
      </c>
      <c r="G20" s="5">
        <v>6</v>
      </c>
      <c r="H20" s="5">
        <f t="shared" si="17"/>
        <v>660</v>
      </c>
      <c r="I20" s="8" t="str">
        <f t="shared" si="18"/>
        <v>ΟΚ</v>
      </c>
      <c r="J20" s="8"/>
      <c r="K20" s="8"/>
      <c r="L20" s="6"/>
      <c r="M20" s="6">
        <f t="shared" si="19"/>
        <v>0</v>
      </c>
      <c r="N20" s="6"/>
      <c r="O20" s="6">
        <f t="shared" si="20"/>
        <v>0</v>
      </c>
      <c r="P20" s="6" t="s">
        <v>3</v>
      </c>
      <c r="Q20" s="6">
        <f t="shared" si="21"/>
        <v>30</v>
      </c>
      <c r="R20" s="6"/>
      <c r="S20" s="6">
        <f t="shared" si="22"/>
        <v>0</v>
      </c>
      <c r="T20" s="6"/>
      <c r="U20" s="6">
        <f t="shared" si="23"/>
        <v>0</v>
      </c>
      <c r="V20" s="6">
        <v>7</v>
      </c>
      <c r="W20" s="10">
        <f t="shared" si="24"/>
        <v>119</v>
      </c>
      <c r="X20" s="24">
        <f t="shared" si="25"/>
        <v>809</v>
      </c>
      <c r="Y20" s="6"/>
    </row>
    <row r="21" spans="1:25" s="4" customFormat="1" ht="18" customHeight="1" x14ac:dyDescent="0.55000000000000004">
      <c r="A21" s="6">
        <v>18</v>
      </c>
      <c r="B21" s="14" t="s">
        <v>36</v>
      </c>
      <c r="C21" s="14" t="s">
        <v>88</v>
      </c>
      <c r="D21" s="23" t="s">
        <v>87</v>
      </c>
      <c r="E21" s="23" t="s">
        <v>37</v>
      </c>
      <c r="F21" s="5" t="s">
        <v>5</v>
      </c>
      <c r="G21" s="5">
        <v>6</v>
      </c>
      <c r="H21" s="5">
        <f t="shared" si="17"/>
        <v>660</v>
      </c>
      <c r="I21" s="8" t="str">
        <f t="shared" si="18"/>
        <v>ΟΚ</v>
      </c>
      <c r="J21" s="8"/>
      <c r="K21" s="8"/>
      <c r="L21" s="6"/>
      <c r="M21" s="6">
        <f t="shared" si="19"/>
        <v>0</v>
      </c>
      <c r="N21" s="6"/>
      <c r="O21" s="6">
        <f t="shared" si="20"/>
        <v>0</v>
      </c>
      <c r="P21" s="6" t="s">
        <v>3</v>
      </c>
      <c r="Q21" s="6">
        <f t="shared" si="21"/>
        <v>30</v>
      </c>
      <c r="R21" s="6"/>
      <c r="S21" s="6">
        <f t="shared" si="22"/>
        <v>0</v>
      </c>
      <c r="T21" s="6" t="s">
        <v>5</v>
      </c>
      <c r="U21" s="6">
        <f t="shared" si="23"/>
        <v>100</v>
      </c>
      <c r="V21" s="6"/>
      <c r="W21" s="10">
        <f t="shared" si="24"/>
        <v>0</v>
      </c>
      <c r="X21" s="24">
        <f t="shared" si="25"/>
        <v>790</v>
      </c>
      <c r="Y21" s="6"/>
    </row>
    <row r="22" spans="1:25" s="4" customFormat="1" ht="18" customHeight="1" x14ac:dyDescent="0.55000000000000004">
      <c r="A22" s="6">
        <v>19</v>
      </c>
      <c r="B22" s="14" t="s">
        <v>41</v>
      </c>
      <c r="C22" s="14" t="s">
        <v>89</v>
      </c>
      <c r="D22" s="23" t="s">
        <v>42</v>
      </c>
      <c r="E22" s="23" t="s">
        <v>43</v>
      </c>
      <c r="F22" s="5" t="s">
        <v>5</v>
      </c>
      <c r="G22" s="5">
        <v>5</v>
      </c>
      <c r="H22" s="5">
        <f t="shared" si="17"/>
        <v>550</v>
      </c>
      <c r="I22" s="8" t="str">
        <f t="shared" si="18"/>
        <v>ΟΚ</v>
      </c>
      <c r="J22" s="8"/>
      <c r="K22" s="8"/>
      <c r="L22" s="6"/>
      <c r="M22" s="6">
        <f t="shared" si="19"/>
        <v>0</v>
      </c>
      <c r="N22" s="6"/>
      <c r="O22" s="6">
        <f t="shared" si="20"/>
        <v>0</v>
      </c>
      <c r="P22" s="6"/>
      <c r="Q22" s="6">
        <f t="shared" si="21"/>
        <v>0</v>
      </c>
      <c r="R22" s="6"/>
      <c r="S22" s="6">
        <f t="shared" si="22"/>
        <v>0</v>
      </c>
      <c r="T22" s="6" t="s">
        <v>5</v>
      </c>
      <c r="U22" s="6">
        <f t="shared" si="23"/>
        <v>100</v>
      </c>
      <c r="V22" s="6"/>
      <c r="W22" s="10">
        <f t="shared" si="24"/>
        <v>0</v>
      </c>
      <c r="X22" s="24">
        <f t="shared" si="25"/>
        <v>650</v>
      </c>
      <c r="Y22" s="6"/>
    </row>
    <row r="23" spans="1:25" ht="18" customHeight="1" x14ac:dyDescent="0.55000000000000004">
      <c r="A23" s="6">
        <v>20</v>
      </c>
      <c r="B23" s="14" t="s">
        <v>56</v>
      </c>
      <c r="C23" s="14" t="s">
        <v>94</v>
      </c>
      <c r="D23" s="23" t="s">
        <v>95</v>
      </c>
      <c r="E23" s="23" t="s">
        <v>57</v>
      </c>
      <c r="F23" s="5" t="s">
        <v>5</v>
      </c>
      <c r="G23" s="5">
        <v>5.5</v>
      </c>
      <c r="H23" s="5">
        <f t="shared" si="17"/>
        <v>605</v>
      </c>
      <c r="I23" s="8" t="str">
        <f t="shared" si="18"/>
        <v>ΟΚ</v>
      </c>
      <c r="J23" s="8"/>
      <c r="K23" s="8" t="s">
        <v>5</v>
      </c>
      <c r="L23" s="6"/>
      <c r="M23" s="6">
        <f t="shared" si="19"/>
        <v>0</v>
      </c>
      <c r="N23" s="6"/>
      <c r="O23" s="6">
        <f t="shared" si="20"/>
        <v>0</v>
      </c>
      <c r="P23" s="6"/>
      <c r="Q23" s="6">
        <f t="shared" si="21"/>
        <v>0</v>
      </c>
      <c r="R23" s="6"/>
      <c r="S23" s="6">
        <f t="shared" si="22"/>
        <v>0</v>
      </c>
      <c r="T23" s="6"/>
      <c r="U23" s="6">
        <f t="shared" si="23"/>
        <v>0</v>
      </c>
      <c r="V23" s="6"/>
      <c r="W23" s="10">
        <f t="shared" si="24"/>
        <v>0</v>
      </c>
      <c r="X23" s="24">
        <f t="shared" si="25"/>
        <v>605</v>
      </c>
      <c r="Y23" s="6" t="s">
        <v>96</v>
      </c>
    </row>
  </sheetData>
  <sheetProtection algorithmName="SHA-512" hashValue="pLWyuNbYT6yEscuhwnxAiiujpyDwbjlG/KeZ0+/VAx0F7svgCMOxDZbDMQ7s+37ViwCn2zZuw4meuw2DRCnFxw==" saltValue="Pcmvc7S8ofC+xJBaUs/ZLQ==" spinCount="100000" sheet="1" objects="1" scenarios="1"/>
  <sortState ref="C4:Y23">
    <sortCondition descending="1" ref="X4:X23"/>
  </sortState>
  <mergeCells count="5">
    <mergeCell ref="F2:H2"/>
    <mergeCell ref="A2:E2"/>
    <mergeCell ref="X2:X3"/>
    <mergeCell ref="L2:W2"/>
    <mergeCell ref="A1:E1"/>
  </mergeCells>
  <dataValidations count="4">
    <dataValidation type="whole" allowBlank="1" showInputMessage="1" showErrorMessage="1" errorTitle="ΠΡΟΣΟΧΗ!" error="ΑΠΟ 1 ΕΩΣ 24 ΜΗΝΕΣ" sqref="V4:V23" xr:uid="{00000000-0002-0000-0100-000000000000}">
      <formula1>1</formula1>
      <formula2>24</formula2>
    </dataValidation>
    <dataValidation type="list" allowBlank="1" showInputMessage="1" showErrorMessage="1" sqref="L4:L23 P4:P23 N4:N23" xr:uid="{00000000-0002-0000-0100-000001000000}">
      <formula1>$AI$4:$AI$6</formula1>
    </dataValidation>
    <dataValidation type="list" allowBlank="1" showInputMessage="1" showErrorMessage="1" sqref="R4:R23 F4:F23 J4:K23 T4:T23" xr:uid="{00000000-0002-0000-0100-000002000000}">
      <formula1>$AH$4:$AH$5</formula1>
    </dataValidation>
    <dataValidation type="decimal" allowBlank="1" showInputMessage="1" showErrorMessage="1" sqref="G4:G23" xr:uid="{00000000-0002-0000-01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"/>
  <sheetViews>
    <sheetView workbookViewId="0">
      <selection activeCell="D13" sqref="D13"/>
    </sheetView>
  </sheetViews>
  <sheetFormatPr defaultColWidth="9.15625" defaultRowHeight="14.4" x14ac:dyDescent="0.55000000000000004"/>
  <cols>
    <col min="1" max="1" width="4.83984375" style="11" customWidth="1"/>
    <col min="2" max="3" width="17.15625" style="11" customWidth="1"/>
    <col min="4" max="4" width="25.15625" style="11" customWidth="1"/>
    <col min="5" max="5" width="25.26171875" style="11" customWidth="1"/>
    <col min="6" max="7" width="9.68359375" style="11" customWidth="1"/>
    <col min="8" max="8" width="7.26171875" style="11" customWidth="1"/>
    <col min="9" max="9" width="15" style="11" customWidth="1"/>
    <col min="10" max="10" width="14" style="11" customWidth="1"/>
    <col min="11" max="11" width="12" style="11" customWidth="1"/>
    <col min="12" max="12" width="10.68359375" style="11" customWidth="1"/>
    <col min="13" max="13" width="7.26171875" style="11" customWidth="1"/>
    <col min="14" max="14" width="10.578125" style="11" customWidth="1"/>
    <col min="15" max="15" width="7.26171875" style="11" customWidth="1"/>
    <col min="16" max="16" width="10.26171875" style="11" customWidth="1"/>
    <col min="17" max="17" width="7.26171875" style="11" customWidth="1"/>
    <col min="18" max="18" width="11.26171875" style="11" customWidth="1"/>
    <col min="19" max="19" width="7.26171875" style="11" customWidth="1"/>
    <col min="20" max="20" width="11.15625" style="11" customWidth="1"/>
    <col min="21" max="21" width="7.26171875" style="11" customWidth="1"/>
    <col min="22" max="22" width="17" style="11" customWidth="1"/>
    <col min="23" max="23" width="7.83984375" style="11" customWidth="1"/>
    <col min="24" max="24" width="9.578125" style="11" customWidth="1"/>
    <col min="25" max="25" width="23.26171875" style="11" bestFit="1" customWidth="1"/>
    <col min="26" max="33" width="9.15625" style="11"/>
    <col min="34" max="35" width="9.15625" style="11" hidden="1" customWidth="1"/>
    <col min="36" max="16384" width="9.15625" style="11"/>
  </cols>
  <sheetData>
    <row r="1" spans="1:35" ht="74.25" customHeight="1" x14ac:dyDescent="0.7">
      <c r="A1" s="47" t="s">
        <v>120</v>
      </c>
      <c r="B1" s="48"/>
      <c r="C1" s="48"/>
      <c r="D1" s="48"/>
      <c r="E1" s="48"/>
      <c r="F1" s="5"/>
      <c r="G1" s="5"/>
      <c r="H1" s="5"/>
      <c r="I1" s="8"/>
      <c r="J1" s="8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0"/>
      <c r="X1" s="5"/>
      <c r="Y1" s="6"/>
    </row>
    <row r="2" spans="1:35" s="36" customFormat="1" ht="15.6" x14ac:dyDescent="0.6">
      <c r="A2" s="42" t="s">
        <v>7</v>
      </c>
      <c r="B2" s="43"/>
      <c r="C2" s="43"/>
      <c r="D2" s="43"/>
      <c r="E2" s="43"/>
      <c r="F2" s="41" t="s">
        <v>0</v>
      </c>
      <c r="G2" s="41"/>
      <c r="H2" s="41"/>
      <c r="I2" s="27"/>
      <c r="J2" s="27"/>
      <c r="K2" s="27"/>
      <c r="L2" s="43" t="s">
        <v>22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6"/>
      <c r="X2" s="44" t="s">
        <v>10</v>
      </c>
      <c r="Y2" s="28"/>
    </row>
    <row r="3" spans="1:35" s="22" customFormat="1" ht="94.5" customHeight="1" x14ac:dyDescent="0.55000000000000004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14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45"/>
      <c r="Y3" s="21" t="s">
        <v>81</v>
      </c>
    </row>
    <row r="4" spans="1:35" ht="18" customHeight="1" x14ac:dyDescent="0.55000000000000004">
      <c r="A4" s="6">
        <v>1</v>
      </c>
      <c r="B4" s="14" t="s">
        <v>58</v>
      </c>
      <c r="C4" s="14" t="s">
        <v>97</v>
      </c>
      <c r="D4" s="23" t="s">
        <v>59</v>
      </c>
      <c r="E4" s="23" t="s">
        <v>60</v>
      </c>
      <c r="F4" s="5" t="s">
        <v>5</v>
      </c>
      <c r="G4" s="5">
        <v>9</v>
      </c>
      <c r="H4" s="5">
        <f>G4*110</f>
        <v>990</v>
      </c>
      <c r="I4" s="8" t="str">
        <f>IF(AND(F4="ΝΑΙ"),"ΟΚ","ΑΠΟΡΡΙΠΤΕΤΑΙ")</f>
        <v>ΟΚ</v>
      </c>
      <c r="J4" s="8"/>
      <c r="K4" s="8" t="s">
        <v>5</v>
      </c>
      <c r="L4" s="6" t="s">
        <v>3</v>
      </c>
      <c r="M4" s="6">
        <f>IF(L4="ΑΡΙΣΤΗ",70,IF(L4="ΠΟΛΥ ΚΑΛΗ",50,IF(L4="ΚΑΛΗ",30,)))</f>
        <v>30</v>
      </c>
      <c r="N4" s="6"/>
      <c r="O4" s="6">
        <f>IF(N4="ΑΡΙΣΤΗ",70,IF(N4="ΠΟΛΥ ΚΑΛΗ",50,IF(N4="ΚΑΛΗ",30,)))</f>
        <v>0</v>
      </c>
      <c r="P4" s="6" t="s">
        <v>3</v>
      </c>
      <c r="Q4" s="6">
        <f>IF(P4="ΑΡΙΣΤΗ",70,IF(P4="ΠΟΛΥ ΚΑΛΗ",50,IF(P4="ΚΑΛΗ",30,)))</f>
        <v>30</v>
      </c>
      <c r="R4" s="6" t="s">
        <v>5</v>
      </c>
      <c r="S4" s="6">
        <f>IF(R4="ΝΑΙ",150,0)</f>
        <v>150</v>
      </c>
      <c r="T4" s="6" t="s">
        <v>5</v>
      </c>
      <c r="U4" s="6">
        <f>IF(T4="ΝΑΙ",100,0)</f>
        <v>100</v>
      </c>
      <c r="V4" s="6"/>
      <c r="W4" s="10">
        <f>V4*17</f>
        <v>0</v>
      </c>
      <c r="X4" s="24">
        <f>H4+S4+M4+O4+Q4+W4+U4</f>
        <v>1300</v>
      </c>
      <c r="Y4" s="6"/>
    </row>
    <row r="5" spans="1:35" ht="18" customHeight="1" x14ac:dyDescent="0.55000000000000004">
      <c r="A5" s="6">
        <v>2</v>
      </c>
      <c r="B5" s="14" t="s">
        <v>78</v>
      </c>
      <c r="C5" s="14" t="s">
        <v>104</v>
      </c>
      <c r="D5" s="23" t="s">
        <v>79</v>
      </c>
      <c r="E5" s="23" t="s">
        <v>80</v>
      </c>
      <c r="F5" s="5" t="s">
        <v>5</v>
      </c>
      <c r="G5" s="5">
        <v>10</v>
      </c>
      <c r="H5" s="5">
        <f>G5*110</f>
        <v>1100</v>
      </c>
      <c r="I5" s="8" t="str">
        <f>IF(AND(F5="ΝΑΙ"),"ΟΚ","ΑΠΟΡΡΙΠΤΕΤΑΙ")</f>
        <v>ΟΚ</v>
      </c>
      <c r="J5" s="8" t="s">
        <v>5</v>
      </c>
      <c r="K5" s="8" t="s">
        <v>5</v>
      </c>
      <c r="L5" s="6"/>
      <c r="M5" s="6">
        <f>IF(L5="ΑΡΙΣΤΗ",70,IF(L5="ΠΟΛΥ ΚΑΛΗ",50,IF(L5="ΚΑΛΗ",30,)))</f>
        <v>0</v>
      </c>
      <c r="N5" s="6"/>
      <c r="O5" s="6">
        <f>IF(N5="ΑΡΙΣΤΗ",70,IF(N5="ΠΟΛΥ ΚΑΛΗ",50,IF(N5="ΚΑΛΗ",30,)))</f>
        <v>0</v>
      </c>
      <c r="P5" s="6" t="s">
        <v>3</v>
      </c>
      <c r="Q5" s="6">
        <f>IF(P5="ΑΡΙΣΤΗ",70,IF(P5="ΠΟΛΥ ΚΑΛΗ",50,IF(P5="ΚΑΛΗ",30,)))</f>
        <v>30</v>
      </c>
      <c r="R5" s="6"/>
      <c r="S5" s="6">
        <f>IF(R5="ΝΑΙ",150,0)</f>
        <v>0</v>
      </c>
      <c r="T5" s="6" t="s">
        <v>5</v>
      </c>
      <c r="U5" s="6">
        <f>IF(T5="ΝΑΙ",100,0)</f>
        <v>100</v>
      </c>
      <c r="V5" s="6">
        <v>24</v>
      </c>
      <c r="W5" s="10">
        <f>V5*17</f>
        <v>408</v>
      </c>
      <c r="X5" s="24">
        <f>H5+S5+M5+O5+Q5+W5+U5</f>
        <v>1638</v>
      </c>
      <c r="Y5" s="6" t="s">
        <v>12</v>
      </c>
      <c r="AH5" s="11" t="s">
        <v>5</v>
      </c>
      <c r="AI5" s="11" t="s">
        <v>2</v>
      </c>
    </row>
    <row r="6" spans="1:35" ht="18" customHeight="1" x14ac:dyDescent="0.55000000000000004">
      <c r="A6" s="29">
        <v>3</v>
      </c>
      <c r="B6" s="30" t="s">
        <v>76</v>
      </c>
      <c r="C6" s="30" t="s">
        <v>103</v>
      </c>
      <c r="D6" s="31" t="s">
        <v>77</v>
      </c>
      <c r="E6" s="31" t="s">
        <v>57</v>
      </c>
      <c r="F6" s="32" t="s">
        <v>5</v>
      </c>
      <c r="G6" s="32">
        <v>10</v>
      </c>
      <c r="H6" s="32">
        <f>G6*110</f>
        <v>1100</v>
      </c>
      <c r="I6" s="33" t="str">
        <f>IF(AND(F6="ΝΑΙ"),"ΟΚ","ΑΠΟΡΡΙΠΤΕΤΑΙ")</f>
        <v>ΟΚ</v>
      </c>
      <c r="J6" s="33"/>
      <c r="K6" s="33" t="s">
        <v>5</v>
      </c>
      <c r="L6" s="29"/>
      <c r="M6" s="29">
        <f>IF(L6="ΑΡΙΣΤΗ",70,IF(L6="ΠΟΛΥ ΚΑΛΗ",50,IF(L6="ΚΑΛΗ",30,)))</f>
        <v>0</v>
      </c>
      <c r="N6" s="29"/>
      <c r="O6" s="29">
        <f>IF(N6="ΑΡΙΣΤΗ",70,IF(N6="ΠΟΛΥ ΚΑΛΗ",50,IF(N6="ΚΑΛΗ",30,)))</f>
        <v>0</v>
      </c>
      <c r="P6" s="29"/>
      <c r="Q6" s="29">
        <f>IF(P6="ΑΡΙΣΤΗ",70,IF(P6="ΠΟΛΥ ΚΑΛΗ",50,IF(P6="ΚΑΛΗ",30,)))</f>
        <v>0</v>
      </c>
      <c r="R6" s="29"/>
      <c r="S6" s="29">
        <f>IF(R6="ΝΑΙ",150,0)</f>
        <v>0</v>
      </c>
      <c r="T6" s="29"/>
      <c r="U6" s="29">
        <f>IF(T6="ΝΑΙ",100,0)</f>
        <v>0</v>
      </c>
      <c r="V6" s="29"/>
      <c r="W6" s="34">
        <f>V6*17</f>
        <v>0</v>
      </c>
      <c r="X6" s="35">
        <f>H6+S6+M6+O6+Q6+W6+U6</f>
        <v>1100</v>
      </c>
      <c r="Y6" s="29"/>
    </row>
    <row r="7" spans="1:35" ht="18" customHeight="1" x14ac:dyDescent="0.55000000000000004">
      <c r="A7" s="6">
        <v>4</v>
      </c>
      <c r="B7" s="14" t="s">
        <v>56</v>
      </c>
      <c r="C7" s="14" t="s">
        <v>94</v>
      </c>
      <c r="D7" s="23" t="s">
        <v>95</v>
      </c>
      <c r="E7" s="23" t="s">
        <v>57</v>
      </c>
      <c r="F7" s="5" t="s">
        <v>5</v>
      </c>
      <c r="G7" s="5">
        <v>5.5</v>
      </c>
      <c r="H7" s="5">
        <f>G7*110</f>
        <v>605</v>
      </c>
      <c r="I7" s="8" t="str">
        <f>IF(AND(F7="ΝΑΙ"),"ΟΚ","ΑΠΟΡΡΙΠΤΕΤΑΙ")</f>
        <v>ΟΚ</v>
      </c>
      <c r="J7" s="8"/>
      <c r="K7" s="8" t="s">
        <v>5</v>
      </c>
      <c r="L7" s="6"/>
      <c r="M7" s="6">
        <f>IF(L7="ΑΡΙΣΤΗ",70,IF(L7="ΠΟΛΥ ΚΑΛΗ",50,IF(L7="ΚΑΛΗ",30,)))</f>
        <v>0</v>
      </c>
      <c r="N7" s="6"/>
      <c r="O7" s="6">
        <f>IF(N7="ΑΡΙΣΤΗ",70,IF(N7="ΠΟΛΥ ΚΑΛΗ",50,IF(N7="ΚΑΛΗ",30,)))</f>
        <v>0</v>
      </c>
      <c r="P7" s="6"/>
      <c r="Q7" s="6">
        <f>IF(P7="ΑΡΙΣΤΗ",70,IF(P7="ΠΟΛΥ ΚΑΛΗ",50,IF(P7="ΚΑΛΗ",30,)))</f>
        <v>0</v>
      </c>
      <c r="R7" s="6"/>
      <c r="S7" s="6">
        <f>IF(R7="ΝΑΙ",150,0)</f>
        <v>0</v>
      </c>
      <c r="T7" s="6"/>
      <c r="U7" s="6">
        <f>IF(T7="ΝΑΙ",100,0)</f>
        <v>0</v>
      </c>
      <c r="V7" s="6"/>
      <c r="W7" s="10">
        <f>V7*17</f>
        <v>0</v>
      </c>
      <c r="X7" s="24">
        <f>H7+S7+M7+O7+Q7+W7+U7</f>
        <v>605</v>
      </c>
      <c r="Y7" s="6" t="s">
        <v>96</v>
      </c>
    </row>
  </sheetData>
  <sheetProtection algorithmName="SHA-512" hashValue="+HEP87tqoYx9nMObJtyB/dyOsqxoTSnTQKUmzPAU02K46YeIwF28eP3xkccrsU96T8CVvj+J6SyN3ZFMZVVFow==" saltValue="rs3WLAzooM7o6tw+/d/VhA==" spinCount="100000" sheet="1" objects="1" scenarios="1"/>
  <sortState ref="A4:Y7">
    <sortCondition descending="1" ref="X4:X7"/>
  </sortState>
  <mergeCells count="5">
    <mergeCell ref="A1:E1"/>
    <mergeCell ref="A2:E2"/>
    <mergeCell ref="F2:H2"/>
    <mergeCell ref="L2:W2"/>
    <mergeCell ref="X2:X3"/>
  </mergeCells>
  <dataValidations count="4">
    <dataValidation type="decimal" allowBlank="1" showInputMessage="1" showErrorMessage="1" sqref="G4:G7" xr:uid="{00000000-0002-0000-0200-000000000000}">
      <formula1>5</formula1>
      <formula2>10</formula2>
    </dataValidation>
    <dataValidation type="list" allowBlank="1" showInputMessage="1" showErrorMessage="1" sqref="F4:F7 J4:K7 T4:T7 R4:R7" xr:uid="{00000000-0002-0000-0200-000001000000}">
      <formula1>$AH$4:$AH$4</formula1>
    </dataValidation>
    <dataValidation type="list" allowBlank="1" showInputMessage="1" showErrorMessage="1" sqref="P4:P7 N4:N7 L4:L7" xr:uid="{00000000-0002-0000-0200-000002000000}">
      <formula1>$AI$4:$AI$4</formula1>
    </dataValidation>
    <dataValidation type="whole" allowBlank="1" showInputMessage="1" showErrorMessage="1" errorTitle="ΠΡΟΣΟΧΗ!" error="ΑΠΟ 1 ΕΩΣ 24 ΜΗΝΕΣ" sqref="V4:V7" xr:uid="{00000000-0002-0000-0200-000003000000}">
      <formula1>1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D8" sqref="D8"/>
    </sheetView>
  </sheetViews>
  <sheetFormatPr defaultRowHeight="14.4" x14ac:dyDescent="0.55000000000000004"/>
  <cols>
    <col min="1" max="1" width="8.83984375" style="26"/>
    <col min="2" max="2" width="17.83984375" style="26" customWidth="1"/>
    <col min="3" max="3" width="14.68359375" style="26" customWidth="1"/>
    <col min="4" max="4" width="24.68359375" style="26" customWidth="1"/>
    <col min="5" max="16384" width="8.83984375" style="26"/>
  </cols>
  <sheetData>
    <row r="1" spans="1:4" s="37" customFormat="1" ht="66.75" customHeight="1" x14ac:dyDescent="0.7">
      <c r="A1" s="49" t="s">
        <v>113</v>
      </c>
      <c r="B1" s="50"/>
      <c r="C1" s="50"/>
      <c r="D1" s="51"/>
    </row>
    <row r="2" spans="1:4" s="22" customFormat="1" ht="94.5" customHeight="1" x14ac:dyDescent="0.55000000000000004">
      <c r="A2" s="14" t="s">
        <v>1</v>
      </c>
      <c r="B2" s="14" t="s">
        <v>23</v>
      </c>
      <c r="C2" s="15" t="s">
        <v>108</v>
      </c>
      <c r="D2" s="30" t="s">
        <v>109</v>
      </c>
    </row>
    <row r="3" spans="1:4" ht="28.8" x14ac:dyDescent="0.55000000000000004">
      <c r="A3" s="6">
        <v>1</v>
      </c>
      <c r="B3" s="38" t="s">
        <v>110</v>
      </c>
      <c r="C3" s="38" t="s">
        <v>111</v>
      </c>
      <c r="D3" s="38" t="s">
        <v>112</v>
      </c>
    </row>
    <row r="4" spans="1:4" ht="28.8" x14ac:dyDescent="0.55000000000000004">
      <c r="A4" s="6">
        <v>2</v>
      </c>
      <c r="B4" s="30" t="s">
        <v>114</v>
      </c>
      <c r="C4" s="30" t="s">
        <v>115</v>
      </c>
      <c r="D4" s="38" t="s">
        <v>116</v>
      </c>
    </row>
    <row r="5" spans="1:4" ht="28.8" x14ac:dyDescent="0.55000000000000004">
      <c r="A5" s="6">
        <v>3</v>
      </c>
      <c r="B5" s="30" t="s">
        <v>117</v>
      </c>
      <c r="C5" s="30" t="s">
        <v>118</v>
      </c>
      <c r="D5" s="38" t="s">
        <v>112</v>
      </c>
    </row>
  </sheetData>
  <sheetProtection algorithmName="SHA-512" hashValue="395vA6PusnfcZ/G689dDlvXEgKexzEX39jqveIojfJZLMUcpWf1E2mcZ87YBJwRJutfd82koDYEXalb9/Wh/Yg==" saltValue="k9VQTd1HrZP86Rw8ZEAVOQ==" spinCount="100000" sheet="1" objects="1" scenarios="1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</vt:lpstr>
      <vt:lpstr>ΓΕΝ ΚΑΤ ΧΩΡΙΣ ΕΜΠΕ</vt:lpstr>
      <vt:lpstr>ΓΕΝ ΚΑΤ ΕΙΔΙΚΗ ΚΑΤΗΓΟΡΙΑ_ΧΩΡΙΣ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2018-12-20T15:41:55Z</dcterms:modified>
</cp:coreProperties>
</file>